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Приложение 2 ШКОЛЫ" sheetId="1" r:id="rId1"/>
    <sheet name="Приложение 3 ДОУ" sheetId="2" r:id="rId2"/>
    <sheet name="Приложение 4 ДОП.ОБР." sheetId="3" r:id="rId3"/>
    <sheet name="Приложение 5 ДДОМ" sheetId="4" r:id="rId4"/>
  </sheets>
  <definedNames>
    <definedName name="_xlnm.Print_Area" localSheetId="0">'Приложение 2 ШКОЛЫ'!$A$1:$L$21</definedName>
    <definedName name="_xlnm.Print_Area" localSheetId="1">'Приложение 3 ДОУ'!$A$1:$I$19</definedName>
    <definedName name="_xlnm.Print_Area" localSheetId="2">'Приложение 4 ДОП.ОБР.'!$A$1:$J$13</definedName>
    <definedName name="_xlnm.Print_Area" localSheetId="3">'Приложение 5 ДДОМ'!$A$1:$Q$10</definedName>
  </definedNames>
  <calcPr fullCalcOnLoad="1"/>
</workbook>
</file>

<file path=xl/sharedStrings.xml><?xml version="1.0" encoding="utf-8"?>
<sst xmlns="http://schemas.openxmlformats.org/spreadsheetml/2006/main" count="92" uniqueCount="52">
  <si>
    <t xml:space="preserve">Ответственный исполнитель:     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</si>
  <si>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</si>
  <si>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</si>
  <si>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</si>
  <si>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</si>
  <si>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</si>
  <si>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</si>
  <si>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</si>
  <si>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</si>
  <si>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</si>
  <si>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</si>
  <si>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</si>
  <si>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</si>
  <si>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</si>
  <si>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</si>
  <si>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>ставок,ед.</t>
  </si>
  <si>
    <t>физ. лиц.,чел.</t>
  </si>
  <si>
    <t>Средняя заработная плата,руб.</t>
  </si>
  <si>
    <t>ФОТ за отчётный месяц</t>
  </si>
  <si>
    <t>ФОТ с начала года нарастающим итогом</t>
  </si>
  <si>
    <t>руб.</t>
  </si>
  <si>
    <t>МБОУ Лоухская СОШ</t>
  </si>
  <si>
    <t>МБОУ Чупинская СОШ</t>
  </si>
  <si>
    <t>МБОУ Пяозерская СОШ</t>
  </si>
  <si>
    <t>МБОУ Лоухская ВСОШ</t>
  </si>
  <si>
    <t>МБОУ Кестеньгская СОШ</t>
  </si>
  <si>
    <t>МБОУ Амбарнская СОШ</t>
  </si>
  <si>
    <t>МБОУ Энгозерская СОШ</t>
  </si>
  <si>
    <t>МБОУ Сосновская СОШ</t>
  </si>
  <si>
    <t>МБОУ Плотинская СОШ</t>
  </si>
  <si>
    <t>МБОУ Софпорогская ООШ</t>
  </si>
  <si>
    <t>МБОУ Тунгозерская ООШ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</si>
  <si>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</t>
  </si>
  <si>
    <t>МБДОУ Лоухский детский сад</t>
  </si>
  <si>
    <t>МБДОУ Чупинский детский сад</t>
  </si>
  <si>
    <t>МБДОУ Пяозерский детский сад</t>
  </si>
  <si>
    <t>МБДОУ Кестеньгский детский сад</t>
  </si>
  <si>
    <t>МБОУ  ДОД Лоухский РЦДТ</t>
  </si>
  <si>
    <t>МБОУ  ДОД Чупинская районная ДЮСШ</t>
  </si>
  <si>
    <t>МКОУ Пяозерский детский дом</t>
  </si>
  <si>
    <t>итого</t>
  </si>
  <si>
    <t>МБОУ Тунгозерская ОШ дошк гр</t>
  </si>
  <si>
    <t>МБОУ Плотинская СОШ дошк гр</t>
  </si>
  <si>
    <t>МБОУ Амбарнская СОШ дошк гр</t>
  </si>
  <si>
    <t>МБОУ Софпорогская СОШ дошк гр</t>
  </si>
  <si>
    <t>МБОУ Сосновская СОШ дошк гр</t>
  </si>
  <si>
    <t>МБОУ Пяозерская ДМШ</t>
  </si>
  <si>
    <t>за период январь-июль 2014года</t>
  </si>
  <si>
    <t>за период январь-июль 2014 года</t>
  </si>
  <si>
    <t>за период январь -июль   2014 года</t>
  </si>
  <si>
    <t>за период январь-июль  2014 года</t>
  </si>
  <si>
    <t xml:space="preserve">Информация о заработной плате работников общеобразовательных учреждений муниципального района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</si>
</sst>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</numFmts>
  <fonts count="72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i/>
      <sz val="9"/>
      <name val="Arial Cyr"/>
      <family val="2"/>
    </font>
    <font>
      <b/>
      <i/>
      <sz val="11"/>
      <name val="Arial Cyr"/>
      <family val="0"/>
    </font>
    <font>
      <b/>
      <i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2" borderId="0" xfId="0" applyFill="1" applyAlignment="1">
      <alignment/>
    </xf>
    <xf numFmtId="0" fontId="10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1" fontId="10" fillId="32" borderId="11" xfId="0" applyNumberFormat="1" applyFont="1" applyFill="1" applyBorder="1" applyAlignment="1">
      <alignment/>
    </xf>
    <xf numFmtId="1" fontId="10" fillId="32" borderId="12" xfId="0" applyNumberFormat="1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15" xfId="0" applyFont="1" applyFill="1" applyBorder="1" applyAlignment="1">
      <alignment/>
    </xf>
    <xf numFmtId="0" fontId="11" fillId="32" borderId="16" xfId="0" applyFont="1" applyFill="1" applyBorder="1" applyAlignment="1">
      <alignment/>
    </xf>
    <xf numFmtId="1" fontId="11" fillId="32" borderId="17" xfId="0" applyNumberFormat="1" applyFont="1" applyFill="1" applyBorder="1" applyAlignment="1">
      <alignment/>
    </xf>
    <xf numFmtId="0" fontId="16" fillId="32" borderId="0" xfId="0" applyFont="1" applyFill="1" applyAlignment="1">
      <alignment/>
    </xf>
    <xf numFmtId="0" fontId="5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 applyProtection="1">
      <alignment wrapText="1"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2" fillId="32" borderId="0" xfId="0" applyFont="1" applyFill="1" applyBorder="1" applyAlignment="1" applyProtection="1">
      <alignment horizontal="left"/>
      <protection locked="0"/>
    </xf>
    <xf numFmtId="0" fontId="65" fillId="32" borderId="11" xfId="0" applyFont="1" applyFill="1" applyBorder="1" applyAlignment="1">
      <alignment horizontal="center" vertical="center" wrapText="1"/>
    </xf>
    <xf numFmtId="0" fontId="66" fillId="32" borderId="11" xfId="0" applyFont="1" applyFill="1" applyBorder="1" applyAlignment="1">
      <alignment/>
    </xf>
    <xf numFmtId="0" fontId="67" fillId="32" borderId="16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0" fontId="10" fillId="32" borderId="18" xfId="0" applyFont="1" applyFill="1" applyBorder="1" applyAlignment="1" applyProtection="1">
      <alignment horizontal="left" vertical="center" wrapText="1"/>
      <protection locked="0"/>
    </xf>
    <xf numFmtId="0" fontId="10" fillId="32" borderId="10" xfId="0" applyFont="1" applyFill="1" applyBorder="1" applyAlignment="1">
      <alignment horizontal="right" vertical="center" wrapText="1"/>
    </xf>
    <xf numFmtId="0" fontId="10" fillId="32" borderId="11" xfId="0" applyFont="1" applyFill="1" applyBorder="1" applyAlignment="1">
      <alignment horizontal="right" vertical="center" wrapText="1"/>
    </xf>
    <xf numFmtId="1" fontId="10" fillId="32" borderId="11" xfId="0" applyNumberFormat="1" applyFont="1" applyFill="1" applyBorder="1" applyAlignment="1">
      <alignment horizontal="right"/>
    </xf>
    <xf numFmtId="183" fontId="10" fillId="32" borderId="11" xfId="0" applyNumberFormat="1" applyFont="1" applyFill="1" applyBorder="1" applyAlignment="1">
      <alignment horizontal="right" vertical="center" wrapText="1"/>
    </xf>
    <xf numFmtId="1" fontId="10" fillId="32" borderId="12" xfId="0" applyNumberFormat="1" applyFont="1" applyFill="1" applyBorder="1" applyAlignment="1">
      <alignment horizontal="right" vertical="center" wrapText="1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right" vertical="center" wrapText="1"/>
    </xf>
    <xf numFmtId="2" fontId="10" fillId="32" borderId="11" xfId="0" applyNumberFormat="1" applyFont="1" applyFill="1" applyBorder="1" applyAlignment="1">
      <alignment horizontal="right" vertical="center" wrapText="1"/>
    </xf>
    <xf numFmtId="0" fontId="11" fillId="32" borderId="18" xfId="0" applyFont="1" applyFill="1" applyBorder="1" applyAlignment="1">
      <alignment/>
    </xf>
    <xf numFmtId="0" fontId="11" fillId="32" borderId="15" xfId="0" applyFont="1" applyFill="1" applyBorder="1" applyAlignment="1">
      <alignment horizontal="right"/>
    </xf>
    <xf numFmtId="0" fontId="11" fillId="32" borderId="16" xfId="0" applyFont="1" applyFill="1" applyBorder="1" applyAlignment="1">
      <alignment horizontal="right"/>
    </xf>
    <xf numFmtId="1" fontId="11" fillId="32" borderId="17" xfId="0" applyNumberFormat="1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13" fillId="32" borderId="0" xfId="0" applyFont="1" applyFill="1" applyBorder="1" applyAlignment="1" applyProtection="1">
      <alignment horizontal="left"/>
      <protection locked="0"/>
    </xf>
    <xf numFmtId="0" fontId="13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horizontal="left"/>
      <protection locked="0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wrapText="1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0" fontId="15" fillId="32" borderId="0" xfId="0" applyFont="1" applyFill="1" applyBorder="1" applyAlignment="1" applyProtection="1">
      <alignment horizontal="left"/>
      <protection locked="0"/>
    </xf>
    <xf numFmtId="0" fontId="68" fillId="32" borderId="11" xfId="0" applyFont="1" applyFill="1" applyBorder="1" applyAlignment="1">
      <alignment horizontal="center" vertical="center" wrapText="1"/>
    </xf>
    <xf numFmtId="0" fontId="66" fillId="32" borderId="11" xfId="0" applyFont="1" applyFill="1" applyBorder="1" applyAlignment="1">
      <alignment horizontal="right" vertical="center" wrapText="1"/>
    </xf>
    <xf numFmtId="0" fontId="67" fillId="32" borderId="16" xfId="0" applyFont="1" applyFill="1" applyBorder="1" applyAlignment="1">
      <alignment horizontal="right"/>
    </xf>
    <xf numFmtId="0" fontId="10" fillId="32" borderId="0" xfId="0" applyFont="1" applyFill="1" applyBorder="1" applyAlignment="1">
      <alignment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/>
    </xf>
    <xf numFmtId="0" fontId="13" fillId="32" borderId="18" xfId="0" applyFont="1" applyFill="1" applyBorder="1" applyAlignment="1" applyProtection="1">
      <alignment horizontal="left" vertical="center" wrapText="1"/>
      <protection locked="0"/>
    </xf>
    <xf numFmtId="2" fontId="13" fillId="32" borderId="10" xfId="0" applyNumberFormat="1" applyFont="1" applyFill="1" applyBorder="1" applyAlignment="1">
      <alignment horizontal="right"/>
    </xf>
    <xf numFmtId="0" fontId="13" fillId="32" borderId="11" xfId="0" applyNumberFormat="1" applyFont="1" applyFill="1" applyBorder="1" applyAlignment="1">
      <alignment horizontal="right"/>
    </xf>
    <xf numFmtId="1" fontId="13" fillId="32" borderId="11" xfId="0" applyNumberFormat="1" applyFont="1" applyFill="1" applyBorder="1" applyAlignment="1">
      <alignment horizontal="right"/>
    </xf>
    <xf numFmtId="0" fontId="13" fillId="32" borderId="12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right" wrapText="1"/>
    </xf>
    <xf numFmtId="0" fontId="13" fillId="32" borderId="11" xfId="0" applyFont="1" applyFill="1" applyBorder="1" applyAlignment="1">
      <alignment horizontal="right" wrapText="1"/>
    </xf>
    <xf numFmtId="1" fontId="13" fillId="32" borderId="12" xfId="0" applyNumberFormat="1" applyFont="1" applyFill="1" applyBorder="1" applyAlignment="1">
      <alignment horizontal="right" wrapText="1"/>
    </xf>
    <xf numFmtId="0" fontId="17" fillId="32" borderId="18" xfId="0" applyFont="1" applyFill="1" applyBorder="1" applyAlignment="1">
      <alignment/>
    </xf>
    <xf numFmtId="0" fontId="17" fillId="32" borderId="15" xfId="0" applyFont="1" applyFill="1" applyBorder="1" applyAlignment="1">
      <alignment horizontal="right"/>
    </xf>
    <xf numFmtId="0" fontId="17" fillId="32" borderId="16" xfId="0" applyFont="1" applyFill="1" applyBorder="1" applyAlignment="1">
      <alignment horizontal="right"/>
    </xf>
    <xf numFmtId="1" fontId="17" fillId="32" borderId="17" xfId="0" applyNumberFormat="1" applyFont="1" applyFill="1" applyBorder="1" applyAlignment="1">
      <alignment horizontal="right"/>
    </xf>
    <xf numFmtId="0" fontId="10" fillId="32" borderId="0" xfId="0" applyFont="1" applyFill="1" applyBorder="1" applyAlignment="1" applyProtection="1">
      <alignment horizontal="left"/>
      <protection locked="0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 applyProtection="1">
      <alignment wrapText="1"/>
      <protection locked="0"/>
    </xf>
    <xf numFmtId="0" fontId="7" fillId="32" borderId="0" xfId="0" applyFont="1" applyFill="1" applyBorder="1" applyAlignment="1">
      <alignment horizontal="center"/>
    </xf>
    <xf numFmtId="0" fontId="69" fillId="32" borderId="11" xfId="0" applyFont="1" applyFill="1" applyBorder="1" applyAlignment="1">
      <alignment horizontal="center" vertical="center" wrapText="1"/>
    </xf>
    <xf numFmtId="1" fontId="70" fillId="32" borderId="11" xfId="0" applyNumberFormat="1" applyFont="1" applyFill="1" applyBorder="1" applyAlignment="1">
      <alignment horizontal="right"/>
    </xf>
    <xf numFmtId="0" fontId="70" fillId="32" borderId="11" xfId="0" applyFont="1" applyFill="1" applyBorder="1" applyAlignment="1">
      <alignment horizontal="right" wrapText="1"/>
    </xf>
    <xf numFmtId="0" fontId="71" fillId="32" borderId="16" xfId="0" applyFont="1" applyFill="1" applyBorder="1" applyAlignment="1">
      <alignment horizontal="right"/>
    </xf>
    <xf numFmtId="0" fontId="12" fillId="32" borderId="18" xfId="0" applyFont="1" applyFill="1" applyBorder="1" applyAlignment="1" applyProtection="1">
      <alignment horizontal="left" vertical="center" wrapText="1"/>
      <protection locked="0"/>
    </xf>
    <xf numFmtId="0" fontId="12" fillId="32" borderId="15" xfId="0" applyFont="1" applyFill="1" applyBorder="1" applyAlignment="1">
      <alignment horizontal="center" wrapText="1"/>
    </xf>
    <xf numFmtId="0" fontId="12" fillId="32" borderId="16" xfId="0" applyFont="1" applyFill="1" applyBorder="1" applyAlignment="1">
      <alignment horizontal="center" wrapText="1"/>
    </xf>
    <xf numFmtId="1" fontId="12" fillId="32" borderId="16" xfId="0" applyNumberFormat="1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8" fillId="32" borderId="0" xfId="0" applyFont="1" applyFill="1" applyBorder="1" applyAlignment="1" applyProtection="1">
      <alignment horizontal="left"/>
      <protection locked="0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16" xfId="0" applyFont="1" applyFill="1" applyBorder="1" applyAlignment="1">
      <alignment horizontal="center" wrapText="1"/>
    </xf>
    <xf numFmtId="0" fontId="69" fillId="32" borderId="17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 applyProtection="1">
      <alignment horizontal="center" vertical="center" wrapText="1"/>
      <protection locked="0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4" fillId="32" borderId="19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 applyProtection="1">
      <alignment horizontal="center" vertical="center" wrapText="1"/>
      <protection locked="0"/>
    </xf>
    <xf numFmtId="0" fontId="12" fillId="32" borderId="18" xfId="0" applyFont="1" applyFill="1" applyBorder="1" applyAlignment="1" applyProtection="1">
      <alignment horizontal="center" vertical="center" wrapText="1"/>
      <protection locked="0"/>
    </xf>
    <xf numFmtId="0" fontId="45" fillId="32" borderId="0" xfId="0" applyFont="1" applyFill="1" applyBorder="1" applyAlignment="1">
      <alignment/>
    </xf>
    <xf numFmtId="0" fontId="46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47" fillId="32" borderId="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72" zoomScaleNormal="87" zoomScaleSheetLayoutView="72" zoomScalePageLayoutView="0" workbookViewId="0" topLeftCell="A1">
      <pane xSplit="1" topLeftCell="B1" activePane="topRight" state="frozen"/>
      <selection pane="topLeft" activeCell="A1" sqref="A1"/>
      <selection pane="topRight" activeCell="A1" sqref="A1:K2"/>
    </sheetView>
  </sheetViews>
  <sheetFormatPr defaultColWidth="9.140625" defaultRowHeight="12.75"/>
  <cols>
    <col min="1" max="1" width="31.140625" style="1" customWidth="1"/>
    <col min="2" max="2" width="10.8515625" style="1" customWidth="1"/>
    <col min="3" max="4" width="11.7109375" style="1" customWidth="1"/>
    <col min="5" max="5" width="13.140625" style="1" customWidth="1"/>
    <col min="6" max="6" width="0.42578125" style="1" customWidth="1"/>
    <col min="7" max="7" width="13.140625" style="1" hidden="1" customWidth="1"/>
    <col min="8" max="8" width="14.00390625" style="1" customWidth="1"/>
    <col min="9" max="9" width="15.140625" style="1" customWidth="1"/>
    <col min="10" max="16384" width="9.140625" style="1" customWidth="1"/>
  </cols>
  <sheetData>
    <row r="1" spans="1:11" ht="12.75">
      <c r="A1" s="116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9" ht="18.75">
      <c r="A3" s="94" t="s">
        <v>50</v>
      </c>
      <c r="B3" s="95"/>
      <c r="C3" s="95"/>
      <c r="D3" s="95"/>
      <c r="E3" s="95"/>
      <c r="F3" s="95"/>
      <c r="G3" s="95"/>
      <c r="H3" s="95"/>
      <c r="I3" s="95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72.5" customHeight="1">
      <c r="A5" s="96"/>
      <c r="B5" s="97" t="s">
        <v>2</v>
      </c>
      <c r="C5" s="98"/>
      <c r="D5" s="98" t="s">
        <v>4</v>
      </c>
      <c r="E5" s="98"/>
      <c r="F5" s="25" t="s">
        <v>18</v>
      </c>
      <c r="G5" s="25" t="s">
        <v>19</v>
      </c>
      <c r="H5" s="99" t="s">
        <v>6</v>
      </c>
      <c r="I5" s="100"/>
    </row>
    <row r="6" spans="1:9" s="8" customFormat="1" ht="70.5" customHeight="1">
      <c r="A6" s="96"/>
      <c r="B6" s="5" t="s">
        <v>15</v>
      </c>
      <c r="C6" s="6" t="s">
        <v>16</v>
      </c>
      <c r="D6" s="6" t="s">
        <v>3</v>
      </c>
      <c r="E6" s="6" t="s">
        <v>7</v>
      </c>
      <c r="F6" s="25" t="s">
        <v>20</v>
      </c>
      <c r="G6" s="25" t="s">
        <v>20</v>
      </c>
      <c r="H6" s="6" t="s">
        <v>5</v>
      </c>
      <c r="I6" s="7" t="s">
        <v>17</v>
      </c>
    </row>
    <row r="7" spans="1:9" ht="15">
      <c r="A7" s="9" t="s">
        <v>21</v>
      </c>
      <c r="B7" s="10">
        <v>67.91</v>
      </c>
      <c r="C7" s="11">
        <v>42</v>
      </c>
      <c r="D7" s="12">
        <f>G7/B7/7</f>
        <v>28187.25624250584</v>
      </c>
      <c r="E7" s="12">
        <f>G7/C7/7</f>
        <v>45576.10884353741</v>
      </c>
      <c r="F7" s="26">
        <v>2084064</v>
      </c>
      <c r="G7" s="26">
        <v>13399376</v>
      </c>
      <c r="H7" s="11">
        <v>42</v>
      </c>
      <c r="I7" s="13">
        <v>53613</v>
      </c>
    </row>
    <row r="8" spans="1:9" ht="15">
      <c r="A8" s="9" t="s">
        <v>22</v>
      </c>
      <c r="B8" s="10">
        <v>30</v>
      </c>
      <c r="C8" s="11">
        <v>24</v>
      </c>
      <c r="D8" s="12">
        <f aca="true" t="shared" si="0" ref="D8:D18">G8/B8/7</f>
        <v>29903.957142857143</v>
      </c>
      <c r="E8" s="12">
        <f aca="true" t="shared" si="1" ref="E8:E18">G8/C8/7</f>
        <v>37379.94642857143</v>
      </c>
      <c r="F8" s="26">
        <v>958002</v>
      </c>
      <c r="G8" s="26">
        <v>6279831</v>
      </c>
      <c r="H8" s="11">
        <v>24</v>
      </c>
      <c r="I8" s="13">
        <v>43678</v>
      </c>
    </row>
    <row r="9" spans="1:9" ht="15">
      <c r="A9" s="9" t="s">
        <v>23</v>
      </c>
      <c r="B9" s="10">
        <v>24.44</v>
      </c>
      <c r="C9" s="11">
        <v>27</v>
      </c>
      <c r="D9" s="12">
        <f t="shared" si="0"/>
        <v>36822.60346036941</v>
      </c>
      <c r="E9" s="12">
        <f t="shared" si="1"/>
        <v>33331.275132275136</v>
      </c>
      <c r="F9" s="26">
        <v>899944</v>
      </c>
      <c r="G9" s="26">
        <v>6299611</v>
      </c>
      <c r="H9" s="11">
        <v>24.44</v>
      </c>
      <c r="I9" s="13">
        <v>45288</v>
      </c>
    </row>
    <row r="10" spans="1:9" ht="15">
      <c r="A10" s="9" t="s">
        <v>24</v>
      </c>
      <c r="B10" s="10">
        <v>1</v>
      </c>
      <c r="C10" s="11">
        <v>1</v>
      </c>
      <c r="D10" s="12">
        <f t="shared" si="0"/>
        <v>36951.57142857143</v>
      </c>
      <c r="E10" s="12">
        <f t="shared" si="1"/>
        <v>36951.57142857143</v>
      </c>
      <c r="F10" s="26">
        <v>38440</v>
      </c>
      <c r="G10" s="26">
        <v>258661</v>
      </c>
      <c r="H10" s="11">
        <v>1</v>
      </c>
      <c r="I10" s="13">
        <v>43726</v>
      </c>
    </row>
    <row r="11" spans="1:9" ht="15">
      <c r="A11" s="9" t="s">
        <v>25</v>
      </c>
      <c r="B11" s="10">
        <v>19.93</v>
      </c>
      <c r="C11" s="11">
        <v>19</v>
      </c>
      <c r="D11" s="12">
        <f t="shared" si="0"/>
        <v>31577.24177478317</v>
      </c>
      <c r="E11" s="12">
        <f t="shared" si="1"/>
        <v>33122.86466165414</v>
      </c>
      <c r="F11" s="26">
        <v>672170</v>
      </c>
      <c r="G11" s="26">
        <v>4405341</v>
      </c>
      <c r="H11" s="11">
        <v>17.5</v>
      </c>
      <c r="I11" s="13">
        <v>43774</v>
      </c>
    </row>
    <row r="12" spans="1:9" ht="15">
      <c r="A12" s="9" t="s">
        <v>26</v>
      </c>
      <c r="B12" s="10">
        <v>11.28</v>
      </c>
      <c r="C12" s="11">
        <v>8</v>
      </c>
      <c r="D12" s="12">
        <f t="shared" si="0"/>
        <v>28980.420466058767</v>
      </c>
      <c r="E12" s="12">
        <f t="shared" si="1"/>
        <v>40862.392857142855</v>
      </c>
      <c r="F12" s="26">
        <v>325673</v>
      </c>
      <c r="G12" s="26">
        <v>2288294</v>
      </c>
      <c r="H12" s="11">
        <v>8</v>
      </c>
      <c r="I12" s="13">
        <v>48069</v>
      </c>
    </row>
    <row r="13" spans="1:9" ht="15">
      <c r="A13" s="9" t="s">
        <v>27</v>
      </c>
      <c r="B13" s="10">
        <v>13.29</v>
      </c>
      <c r="C13" s="11">
        <v>11</v>
      </c>
      <c r="D13" s="12">
        <f t="shared" si="0"/>
        <v>31488.93905191874</v>
      </c>
      <c r="E13" s="12">
        <f t="shared" si="1"/>
        <v>38044.36363636364</v>
      </c>
      <c r="F13" s="26">
        <v>447355</v>
      </c>
      <c r="G13" s="26">
        <v>2929416</v>
      </c>
      <c r="H13" s="11">
        <v>11</v>
      </c>
      <c r="I13" s="13">
        <v>39639</v>
      </c>
    </row>
    <row r="14" spans="1:9" ht="15">
      <c r="A14" s="9" t="s">
        <v>28</v>
      </c>
      <c r="B14" s="10">
        <v>11.27</v>
      </c>
      <c r="C14" s="11">
        <v>14</v>
      </c>
      <c r="D14" s="12">
        <f t="shared" si="0"/>
        <v>33330.57421726455</v>
      </c>
      <c r="E14" s="12">
        <f t="shared" si="1"/>
        <v>26831.11224489796</v>
      </c>
      <c r="F14" s="26">
        <v>355516</v>
      </c>
      <c r="G14" s="26">
        <v>2629449</v>
      </c>
      <c r="H14" s="11">
        <v>10</v>
      </c>
      <c r="I14" s="13">
        <v>44540</v>
      </c>
    </row>
    <row r="15" spans="1:9" ht="15">
      <c r="A15" s="9" t="s">
        <v>29</v>
      </c>
      <c r="B15" s="10">
        <v>4.5</v>
      </c>
      <c r="C15" s="11">
        <v>9</v>
      </c>
      <c r="D15" s="12">
        <f t="shared" si="0"/>
        <v>29749.079365079368</v>
      </c>
      <c r="E15" s="12">
        <f t="shared" si="1"/>
        <v>14874.539682539684</v>
      </c>
      <c r="F15" s="26">
        <v>144433</v>
      </c>
      <c r="G15" s="26">
        <v>937096</v>
      </c>
      <c r="H15" s="11">
        <v>4.5</v>
      </c>
      <c r="I15" s="13">
        <v>36517</v>
      </c>
    </row>
    <row r="16" spans="1:9" ht="15">
      <c r="A16" s="9" t="s">
        <v>30</v>
      </c>
      <c r="B16" s="10">
        <v>7.19</v>
      </c>
      <c r="C16" s="11">
        <v>7</v>
      </c>
      <c r="D16" s="12">
        <f t="shared" si="0"/>
        <v>33729.82316709716</v>
      </c>
      <c r="E16" s="12">
        <f t="shared" si="1"/>
        <v>34645.34693877551</v>
      </c>
      <c r="F16" s="26">
        <v>267567</v>
      </c>
      <c r="G16" s="26">
        <v>1697622</v>
      </c>
      <c r="H16" s="11">
        <v>6.37</v>
      </c>
      <c r="I16" s="13">
        <v>42570</v>
      </c>
    </row>
    <row r="17" spans="1:9" ht="15">
      <c r="A17" s="9" t="s">
        <v>31</v>
      </c>
      <c r="B17" s="10">
        <v>5.9</v>
      </c>
      <c r="C17" s="11">
        <v>7</v>
      </c>
      <c r="D17" s="12">
        <f t="shared" si="0"/>
        <v>29163.389830508473</v>
      </c>
      <c r="E17" s="12">
        <f t="shared" si="1"/>
        <v>24580.571428571428</v>
      </c>
      <c r="F17" s="26">
        <v>172064</v>
      </c>
      <c r="G17" s="26">
        <v>1204448</v>
      </c>
      <c r="H17" s="11">
        <v>5.9</v>
      </c>
      <c r="I17" s="13">
        <v>36416</v>
      </c>
    </row>
    <row r="18" spans="1:9" s="18" customFormat="1" ht="25.5" customHeight="1" thickBot="1">
      <c r="A18" s="14" t="s">
        <v>9</v>
      </c>
      <c r="B18" s="15">
        <f>SUM(B7:B17)</f>
        <v>196.71</v>
      </c>
      <c r="C18" s="16">
        <f>SUM(C7:C17)</f>
        <v>169</v>
      </c>
      <c r="D18" s="12">
        <f t="shared" si="0"/>
        <v>30740.789559685396</v>
      </c>
      <c r="E18" s="12">
        <f t="shared" si="1"/>
        <v>35781.18765849535</v>
      </c>
      <c r="F18" s="27">
        <f>SUM(F7:F17)</f>
        <v>6365228</v>
      </c>
      <c r="G18" s="27">
        <f>SUM(G7:G17)</f>
        <v>42329145</v>
      </c>
      <c r="H18" s="16">
        <f>SUM(H7:H17)</f>
        <v>154.71</v>
      </c>
      <c r="I18" s="17">
        <f>(I7*H7+I8*H8+I9*H9+I10*H10+I11*H11+I12*H12+I13*H13+I14*H14+I15*H15+I16*H16+I17*H17)/H18</f>
        <v>46105.36177364101</v>
      </c>
    </row>
    <row r="19" spans="1:9" ht="17.2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ht="40.5" customHeight="1">
      <c r="A20" s="19" t="s">
        <v>0</v>
      </c>
      <c r="B20" s="20"/>
      <c r="C20" s="20"/>
      <c r="D20" s="20"/>
      <c r="E20" s="20"/>
      <c r="F20" s="20"/>
      <c r="G20" s="20"/>
      <c r="H20" s="20"/>
      <c r="I20" s="20"/>
    </row>
    <row r="21" spans="1:9" ht="33.75" customHeight="1">
      <c r="A21" s="19" t="s">
        <v>8</v>
      </c>
      <c r="B21" s="20"/>
      <c r="C21" s="20"/>
      <c r="D21" s="20"/>
      <c r="E21" s="20"/>
      <c r="F21" s="20"/>
      <c r="G21" s="20"/>
      <c r="H21" s="20"/>
      <c r="I21" s="20"/>
    </row>
    <row r="22" ht="18" customHeight="1">
      <c r="A22" s="21"/>
    </row>
    <row r="23" ht="12.75">
      <c r="A23" s="22"/>
    </row>
    <row r="24" ht="12.75">
      <c r="A24" s="21"/>
    </row>
    <row r="25" ht="15.75">
      <c r="A25" s="23"/>
    </row>
    <row r="26" ht="15">
      <c r="A26" s="24"/>
    </row>
  </sheetData>
  <sheetProtection/>
  <mergeCells count="6">
    <mergeCell ref="A3:I3"/>
    <mergeCell ref="A5:A6"/>
    <mergeCell ref="B5:C5"/>
    <mergeCell ref="D5:E5"/>
    <mergeCell ref="H5:I5"/>
    <mergeCell ref="A1:K2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87" zoomScaleNormal="87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1" sqref="A1:L2"/>
    </sheetView>
  </sheetViews>
  <sheetFormatPr defaultColWidth="9.140625" defaultRowHeight="12.75"/>
  <cols>
    <col min="1" max="1" width="38.421875" style="29" customWidth="1"/>
    <col min="2" max="2" width="8.8515625" style="29" customWidth="1"/>
    <col min="3" max="3" width="9.00390625" style="29" customWidth="1"/>
    <col min="4" max="4" width="11.7109375" style="29" customWidth="1"/>
    <col min="5" max="5" width="14.421875" style="29" customWidth="1"/>
    <col min="6" max="6" width="10.28125" style="29" hidden="1" customWidth="1"/>
    <col min="7" max="7" width="11.140625" style="29" hidden="1" customWidth="1"/>
    <col min="8" max="8" width="10.421875" style="29" customWidth="1"/>
    <col min="9" max="9" width="9.7109375" style="29" customWidth="1"/>
    <col min="10" max="10" width="9.140625" style="29" customWidth="1"/>
    <col min="11" max="16384" width="9.140625" style="1" customWidth="1"/>
  </cols>
  <sheetData>
    <row r="1" spans="1:12" ht="12.75">
      <c r="A1" s="116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9" ht="18.75">
      <c r="A3" s="94" t="s">
        <v>47</v>
      </c>
      <c r="B3" s="94"/>
      <c r="C3" s="94"/>
      <c r="D3" s="94"/>
      <c r="E3" s="94"/>
      <c r="F3" s="94"/>
      <c r="G3" s="28"/>
      <c r="H3" s="28"/>
      <c r="I3" s="28"/>
    </row>
    <row r="4" spans="1:9" ht="18.75">
      <c r="A4" s="30"/>
      <c r="B4" s="28"/>
      <c r="C4" s="28"/>
      <c r="D4" s="28"/>
      <c r="E4" s="28"/>
      <c r="F4" s="28"/>
      <c r="G4" s="28"/>
      <c r="H4" s="28"/>
      <c r="I4" s="28"/>
    </row>
    <row r="5" spans="1:9" ht="123" customHeight="1">
      <c r="A5" s="104"/>
      <c r="B5" s="103" t="s">
        <v>2</v>
      </c>
      <c r="C5" s="102"/>
      <c r="D5" s="101" t="s">
        <v>4</v>
      </c>
      <c r="E5" s="102"/>
      <c r="F5" s="56" t="s">
        <v>18</v>
      </c>
      <c r="G5" s="56" t="s">
        <v>19</v>
      </c>
      <c r="H5" s="101" t="s">
        <v>32</v>
      </c>
      <c r="I5" s="106"/>
    </row>
    <row r="6" spans="1:10" s="8" customFormat="1" ht="47.25" customHeight="1">
      <c r="A6" s="105"/>
      <c r="B6" s="33" t="s">
        <v>11</v>
      </c>
      <c r="C6" s="31" t="s">
        <v>12</v>
      </c>
      <c r="D6" s="31" t="s">
        <v>3</v>
      </c>
      <c r="E6" s="31" t="s">
        <v>7</v>
      </c>
      <c r="F6" s="56" t="s">
        <v>20</v>
      </c>
      <c r="G6" s="56" t="s">
        <v>20</v>
      </c>
      <c r="H6" s="31" t="s">
        <v>13</v>
      </c>
      <c r="I6" s="32" t="s">
        <v>14</v>
      </c>
      <c r="J6" s="34"/>
    </row>
    <row r="7" spans="1:9" s="41" customFormat="1" ht="25.5" customHeight="1">
      <c r="A7" s="35" t="s">
        <v>33</v>
      </c>
      <c r="B7" s="36">
        <v>20.5</v>
      </c>
      <c r="C7" s="39">
        <v>20</v>
      </c>
      <c r="D7" s="38">
        <f>G7/B7/7</f>
        <v>24677.74912891986</v>
      </c>
      <c r="E7" s="38">
        <f>G7/C7/7</f>
        <v>25294.692857142858</v>
      </c>
      <c r="F7" s="57">
        <v>469607</v>
      </c>
      <c r="G7" s="57">
        <v>3541257</v>
      </c>
      <c r="H7" s="37">
        <v>19.7</v>
      </c>
      <c r="I7" s="40">
        <v>31780</v>
      </c>
    </row>
    <row r="8" spans="1:9" s="41" customFormat="1" ht="23.25" customHeight="1">
      <c r="A8" s="35" t="s">
        <v>34</v>
      </c>
      <c r="B8" s="36">
        <v>12.5</v>
      </c>
      <c r="C8" s="37">
        <v>12</v>
      </c>
      <c r="D8" s="38">
        <f aca="true" t="shared" si="0" ref="D8:D15">G8/B8/7</f>
        <v>24669.497142857144</v>
      </c>
      <c r="E8" s="38">
        <f aca="true" t="shared" si="1" ref="E8:E15">G8/C8/7</f>
        <v>25697.39285714286</v>
      </c>
      <c r="F8" s="57">
        <v>344447</v>
      </c>
      <c r="G8" s="57">
        <v>2158581</v>
      </c>
      <c r="H8" s="37">
        <v>12</v>
      </c>
      <c r="I8" s="40">
        <v>29515</v>
      </c>
    </row>
    <row r="9" spans="1:9" s="41" customFormat="1" ht="26.25" customHeight="1">
      <c r="A9" s="35" t="s">
        <v>35</v>
      </c>
      <c r="B9" s="36">
        <v>12.85</v>
      </c>
      <c r="C9" s="37">
        <v>13</v>
      </c>
      <c r="D9" s="38">
        <f t="shared" si="0"/>
        <v>23893.507504168985</v>
      </c>
      <c r="E9" s="38">
        <f t="shared" si="1"/>
        <v>23617.813186813186</v>
      </c>
      <c r="F9" s="57">
        <v>307031</v>
      </c>
      <c r="G9" s="57">
        <v>2149221</v>
      </c>
      <c r="H9" s="37">
        <v>12.85</v>
      </c>
      <c r="I9" s="40">
        <v>24265</v>
      </c>
    </row>
    <row r="10" spans="1:9" s="41" customFormat="1" ht="22.5" customHeight="1">
      <c r="A10" s="35" t="s">
        <v>36</v>
      </c>
      <c r="B10" s="36">
        <v>6.8</v>
      </c>
      <c r="C10" s="37">
        <v>7</v>
      </c>
      <c r="D10" s="38">
        <f t="shared" si="0"/>
        <v>26251.344537815126</v>
      </c>
      <c r="E10" s="38">
        <f t="shared" si="1"/>
        <v>25501.306122448983</v>
      </c>
      <c r="F10" s="57">
        <v>184598</v>
      </c>
      <c r="G10" s="57">
        <v>1249564</v>
      </c>
      <c r="H10" s="37">
        <v>6.7</v>
      </c>
      <c r="I10" s="40">
        <v>27616</v>
      </c>
    </row>
    <row r="11" spans="1:9" s="41" customFormat="1" ht="26.25" customHeight="1">
      <c r="A11" s="35" t="s">
        <v>45</v>
      </c>
      <c r="B11" s="36">
        <v>1.75</v>
      </c>
      <c r="C11" s="37">
        <v>2</v>
      </c>
      <c r="D11" s="38">
        <f t="shared" si="0"/>
        <v>25325.38775510204</v>
      </c>
      <c r="E11" s="38">
        <f t="shared" si="1"/>
        <v>22159.714285714286</v>
      </c>
      <c r="F11" s="57">
        <v>45946</v>
      </c>
      <c r="G11" s="57">
        <v>310236</v>
      </c>
      <c r="H11" s="37">
        <v>1.8</v>
      </c>
      <c r="I11" s="40">
        <v>26012</v>
      </c>
    </row>
    <row r="12" spans="1:9" s="41" customFormat="1" ht="21" customHeight="1">
      <c r="A12" s="35" t="s">
        <v>41</v>
      </c>
      <c r="B12" s="42">
        <v>1.5</v>
      </c>
      <c r="C12" s="43">
        <v>2</v>
      </c>
      <c r="D12" s="38">
        <f t="shared" si="0"/>
        <v>23936.38095238095</v>
      </c>
      <c r="E12" s="38">
        <f t="shared" si="1"/>
        <v>17952.285714285714</v>
      </c>
      <c r="F12" s="57">
        <v>35904</v>
      </c>
      <c r="G12" s="57">
        <v>251332</v>
      </c>
      <c r="H12" s="43">
        <v>1.5</v>
      </c>
      <c r="I12" s="40">
        <v>30837</v>
      </c>
    </row>
    <row r="13" spans="1:9" s="41" customFormat="1" ht="25.5" customHeight="1">
      <c r="A13" s="35" t="s">
        <v>42</v>
      </c>
      <c r="B13" s="36">
        <v>1.1</v>
      </c>
      <c r="C13" s="37">
        <v>2</v>
      </c>
      <c r="D13" s="38">
        <f t="shared" si="0"/>
        <v>23092.5974025974</v>
      </c>
      <c r="E13" s="38">
        <f t="shared" si="1"/>
        <v>12700.92857142857</v>
      </c>
      <c r="F13" s="57">
        <v>27339</v>
      </c>
      <c r="G13" s="57">
        <v>177813</v>
      </c>
      <c r="H13" s="37">
        <v>1.1</v>
      </c>
      <c r="I13" s="40">
        <v>23894</v>
      </c>
    </row>
    <row r="14" spans="1:9" s="41" customFormat="1" ht="30.75" customHeight="1">
      <c r="A14" s="35" t="s">
        <v>44</v>
      </c>
      <c r="B14" s="42">
        <v>1.45</v>
      </c>
      <c r="C14" s="43">
        <v>2</v>
      </c>
      <c r="D14" s="38">
        <f t="shared" si="0"/>
        <v>26357.04433497537</v>
      </c>
      <c r="E14" s="38">
        <f t="shared" si="1"/>
        <v>19108.85714285714</v>
      </c>
      <c r="F14" s="57">
        <v>45311</v>
      </c>
      <c r="G14" s="57">
        <v>267524</v>
      </c>
      <c r="H14" s="43">
        <v>1.45</v>
      </c>
      <c r="I14" s="40">
        <v>28886</v>
      </c>
    </row>
    <row r="15" spans="1:9" s="41" customFormat="1" ht="26.25" customHeight="1">
      <c r="A15" s="35" t="s">
        <v>43</v>
      </c>
      <c r="B15" s="36">
        <v>1.1</v>
      </c>
      <c r="C15" s="37">
        <v>1</v>
      </c>
      <c r="D15" s="38">
        <f t="shared" si="0"/>
        <v>23096.363636363636</v>
      </c>
      <c r="E15" s="38">
        <f t="shared" si="1"/>
        <v>25406</v>
      </c>
      <c r="F15" s="57">
        <v>27404</v>
      </c>
      <c r="G15" s="57">
        <v>177842</v>
      </c>
      <c r="H15" s="37">
        <v>1</v>
      </c>
      <c r="I15" s="40">
        <v>29086</v>
      </c>
    </row>
    <row r="16" spans="1:9" s="48" customFormat="1" ht="21.75" customHeight="1" thickBot="1">
      <c r="A16" s="44" t="s">
        <v>40</v>
      </c>
      <c r="B16" s="45">
        <f>SUM(B7:B15)</f>
        <v>59.550000000000004</v>
      </c>
      <c r="C16" s="46">
        <f>SUM(C7:C15)</f>
        <v>61</v>
      </c>
      <c r="D16" s="38">
        <f>G16/B16/7</f>
        <v>24669.233537243614</v>
      </c>
      <c r="E16" s="38">
        <f>G16/C16/7</f>
        <v>24082.833723653395</v>
      </c>
      <c r="F16" s="58">
        <f>SUM(F7:F15)</f>
        <v>1487587</v>
      </c>
      <c r="G16" s="58">
        <f>SUM(G7:G15)</f>
        <v>10283370</v>
      </c>
      <c r="H16" s="46">
        <f>SUM(H7:H15)</f>
        <v>58.1</v>
      </c>
      <c r="I16" s="47">
        <f>(I7*H7+I8*H8+I9*H9+I10*H10+I11*H11+I12*H12+I13*H13+I14*H14+I15*H15)/H16</f>
        <v>28698.96127366609</v>
      </c>
    </row>
    <row r="17" spans="1:9" ht="17.25" customHeight="1">
      <c r="A17" s="49"/>
      <c r="B17" s="50"/>
      <c r="C17" s="50"/>
      <c r="D17" s="50"/>
      <c r="E17" s="50"/>
      <c r="F17" s="50"/>
      <c r="G17" s="50"/>
      <c r="H17" s="50"/>
      <c r="I17" s="50"/>
    </row>
    <row r="18" spans="1:9" ht="18.75" customHeight="1">
      <c r="A18" s="51" t="s">
        <v>0</v>
      </c>
      <c r="B18" s="50"/>
      <c r="C18" s="50"/>
      <c r="D18" s="50"/>
      <c r="E18" s="50"/>
      <c r="F18" s="50"/>
      <c r="G18" s="50"/>
      <c r="H18" s="50"/>
      <c r="I18" s="50"/>
    </row>
    <row r="19" spans="1:9" ht="33.75" customHeight="1">
      <c r="A19" s="51" t="s">
        <v>8</v>
      </c>
      <c r="B19" s="50"/>
      <c r="C19" s="50"/>
      <c r="D19" s="50"/>
      <c r="E19" s="50"/>
      <c r="F19" s="50"/>
      <c r="G19" s="50"/>
      <c r="H19" s="50"/>
      <c r="I19" s="50"/>
    </row>
    <row r="20" ht="18" customHeight="1">
      <c r="A20" s="52"/>
    </row>
    <row r="21" ht="18.75">
      <c r="A21" s="53"/>
    </row>
    <row r="22" ht="18.75">
      <c r="A22" s="52"/>
    </row>
    <row r="23" ht="18">
      <c r="A23" s="54"/>
    </row>
    <row r="24" ht="18">
      <c r="A24" s="55"/>
    </row>
  </sheetData>
  <sheetProtection/>
  <mergeCells count="6">
    <mergeCell ref="A1:L2"/>
    <mergeCell ref="D5:E5"/>
    <mergeCell ref="B5:C5"/>
    <mergeCell ref="A5:A6"/>
    <mergeCell ref="A3:F3"/>
    <mergeCell ref="H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zoomScale="87" zoomScaleNormal="87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38.421875" style="2" customWidth="1"/>
    <col min="2" max="2" width="10.28125" style="2" customWidth="1"/>
    <col min="3" max="3" width="11.140625" style="2" customWidth="1"/>
    <col min="4" max="4" width="15.8515625" style="2" customWidth="1"/>
    <col min="5" max="5" width="16.8515625" style="2" customWidth="1"/>
    <col min="6" max="6" width="0.13671875" style="2" customWidth="1"/>
    <col min="7" max="7" width="13.421875" style="2" hidden="1" customWidth="1"/>
    <col min="8" max="8" width="16.140625" style="2" customWidth="1"/>
    <col min="9" max="9" width="19.57421875" style="2" customWidth="1"/>
    <col min="10" max="16" width="9.140625" style="2" customWidth="1"/>
    <col min="17" max="16384" width="9.140625" style="1" customWidth="1"/>
  </cols>
  <sheetData>
    <row r="2" spans="1:9" ht="15">
      <c r="A2" s="115" t="s">
        <v>1</v>
      </c>
      <c r="B2" s="59"/>
      <c r="C2" s="59"/>
      <c r="D2" s="59"/>
      <c r="E2" s="59"/>
      <c r="F2" s="59"/>
      <c r="G2" s="59"/>
      <c r="H2" s="59"/>
      <c r="I2" s="59"/>
    </row>
    <row r="3" spans="1:9" ht="15">
      <c r="A3" s="79" t="s">
        <v>48</v>
      </c>
      <c r="B3" s="59"/>
      <c r="C3" s="59"/>
      <c r="D3" s="59"/>
      <c r="E3" s="59"/>
      <c r="F3" s="59"/>
      <c r="G3" s="59"/>
      <c r="H3" s="59"/>
      <c r="I3" s="59"/>
    </row>
    <row r="4" spans="1:9" ht="15">
      <c r="A4" s="3"/>
      <c r="B4" s="59"/>
      <c r="C4" s="59"/>
      <c r="D4" s="59"/>
      <c r="E4" s="59"/>
      <c r="F4" s="59"/>
      <c r="G4" s="59"/>
      <c r="H4" s="59"/>
      <c r="I4" s="59"/>
    </row>
    <row r="5" spans="1:9" ht="120.75" customHeight="1">
      <c r="A5" s="111"/>
      <c r="B5" s="110" t="s">
        <v>2</v>
      </c>
      <c r="C5" s="109"/>
      <c r="D5" s="109" t="s">
        <v>4</v>
      </c>
      <c r="E5" s="109"/>
      <c r="F5" s="80" t="s">
        <v>18</v>
      </c>
      <c r="G5" s="80" t="s">
        <v>19</v>
      </c>
      <c r="H5" s="107" t="s">
        <v>10</v>
      </c>
      <c r="I5" s="108"/>
    </row>
    <row r="6" spans="1:16" s="8" customFormat="1" ht="54" customHeight="1">
      <c r="A6" s="111"/>
      <c r="B6" s="62" t="s">
        <v>11</v>
      </c>
      <c r="C6" s="60" t="s">
        <v>12</v>
      </c>
      <c r="D6" s="60" t="s">
        <v>3</v>
      </c>
      <c r="E6" s="60" t="s">
        <v>7</v>
      </c>
      <c r="F6" s="80" t="s">
        <v>20</v>
      </c>
      <c r="G6" s="80" t="s">
        <v>20</v>
      </c>
      <c r="H6" s="60" t="s">
        <v>13</v>
      </c>
      <c r="I6" s="61" t="s">
        <v>14</v>
      </c>
      <c r="J6" s="63"/>
      <c r="K6" s="63"/>
      <c r="L6" s="63"/>
      <c r="M6" s="63"/>
      <c r="N6" s="63"/>
      <c r="O6" s="63"/>
      <c r="P6" s="63"/>
    </row>
    <row r="7" spans="1:16" s="8" customFormat="1" ht="22.5" customHeight="1">
      <c r="A7" s="64" t="s">
        <v>37</v>
      </c>
      <c r="B7" s="65">
        <v>10.96</v>
      </c>
      <c r="C7" s="66">
        <v>6</v>
      </c>
      <c r="D7" s="67">
        <f>G7/B7/7</f>
        <v>13049.947862356621</v>
      </c>
      <c r="E7" s="67">
        <f>G7/C7/7</f>
        <v>23837.904761904763</v>
      </c>
      <c r="F7" s="81">
        <v>140434</v>
      </c>
      <c r="G7" s="81">
        <v>1001192</v>
      </c>
      <c r="H7" s="66">
        <v>5.1</v>
      </c>
      <c r="I7" s="68">
        <v>30986</v>
      </c>
      <c r="J7" s="63"/>
      <c r="K7" s="63"/>
      <c r="L7" s="63"/>
      <c r="M7" s="63"/>
      <c r="N7" s="63"/>
      <c r="O7" s="63"/>
      <c r="P7" s="63"/>
    </row>
    <row r="8" spans="1:16" s="8" customFormat="1" ht="22.5" customHeight="1">
      <c r="A8" s="64" t="s">
        <v>46</v>
      </c>
      <c r="B8" s="65">
        <v>16.1</v>
      </c>
      <c r="C8" s="66">
        <v>12</v>
      </c>
      <c r="D8" s="67">
        <f>G8/B8/7</f>
        <v>15943.735581188997</v>
      </c>
      <c r="E8" s="67">
        <f>G8/C8/7</f>
        <v>21391.178571428572</v>
      </c>
      <c r="F8" s="81">
        <v>268673</v>
      </c>
      <c r="G8" s="81">
        <v>1796859</v>
      </c>
      <c r="H8" s="66">
        <v>12</v>
      </c>
      <c r="I8" s="68">
        <v>27674</v>
      </c>
      <c r="J8" s="63"/>
      <c r="K8" s="63"/>
      <c r="L8" s="63"/>
      <c r="M8" s="63"/>
      <c r="N8" s="63"/>
      <c r="O8" s="63"/>
      <c r="P8" s="63"/>
    </row>
    <row r="9" spans="1:16" s="8" customFormat="1" ht="36" customHeight="1">
      <c r="A9" s="64" t="s">
        <v>38</v>
      </c>
      <c r="B9" s="69">
        <v>3.77</v>
      </c>
      <c r="C9" s="70">
        <v>4</v>
      </c>
      <c r="D9" s="67">
        <f>G9/B9/7</f>
        <v>15051.951496779084</v>
      </c>
      <c r="E9" s="67">
        <f>G9/C9/7</f>
        <v>14186.464285714286</v>
      </c>
      <c r="F9" s="82">
        <v>38040</v>
      </c>
      <c r="G9" s="82">
        <v>397221</v>
      </c>
      <c r="H9" s="70">
        <v>3.3</v>
      </c>
      <c r="I9" s="71">
        <v>17978</v>
      </c>
      <c r="J9" s="63"/>
      <c r="K9" s="63"/>
      <c r="L9" s="63"/>
      <c r="M9" s="63"/>
      <c r="N9" s="63"/>
      <c r="O9" s="63"/>
      <c r="P9" s="63"/>
    </row>
    <row r="10" spans="1:16" s="18" customFormat="1" ht="27" customHeight="1" thickBot="1">
      <c r="A10" s="72" t="s">
        <v>40</v>
      </c>
      <c r="B10" s="73">
        <f>SUM(B7:B9)</f>
        <v>30.830000000000002</v>
      </c>
      <c r="C10" s="74">
        <f>SUM(C7:C9)</f>
        <v>22</v>
      </c>
      <c r="D10" s="67">
        <f>G10/B10/7</f>
        <v>14805.94967795746</v>
      </c>
      <c r="E10" s="67">
        <f>G10/C10/7</f>
        <v>20748.51948051948</v>
      </c>
      <c r="F10" s="83">
        <f>SUM(F7:F9)</f>
        <v>447147</v>
      </c>
      <c r="G10" s="83">
        <f>SUM(G7:G9)</f>
        <v>3195272</v>
      </c>
      <c r="H10" s="74">
        <f>SUM(H7:H9)</f>
        <v>20.400000000000002</v>
      </c>
      <c r="I10" s="75">
        <f>(I7*H7+I9*H9+I8*H8)/H10</f>
        <v>26933.529411764703</v>
      </c>
      <c r="J10" s="48"/>
      <c r="K10" s="48"/>
      <c r="L10" s="48"/>
      <c r="M10" s="48"/>
      <c r="N10" s="48"/>
      <c r="O10" s="48"/>
      <c r="P10" s="48"/>
    </row>
    <row r="11" spans="1:9" ht="17.25" customHeight="1">
      <c r="A11" s="76"/>
      <c r="B11" s="20"/>
      <c r="C11" s="20"/>
      <c r="D11" s="20"/>
      <c r="E11" s="20"/>
      <c r="F11" s="20"/>
      <c r="G11" s="20"/>
      <c r="H11" s="20"/>
      <c r="I11" s="20"/>
    </row>
    <row r="12" spans="1:9" ht="18.75" customHeight="1">
      <c r="A12" s="19" t="s">
        <v>0</v>
      </c>
      <c r="B12" s="20"/>
      <c r="C12" s="20"/>
      <c r="D12" s="20"/>
      <c r="E12" s="20"/>
      <c r="F12" s="20"/>
      <c r="G12" s="20"/>
      <c r="H12" s="20"/>
      <c r="I12" s="20"/>
    </row>
    <row r="13" spans="1:9" ht="33.75" customHeight="1">
      <c r="A13" s="19" t="s">
        <v>8</v>
      </c>
      <c r="B13" s="20"/>
      <c r="C13" s="20"/>
      <c r="D13" s="20"/>
      <c r="E13" s="20"/>
      <c r="F13" s="20"/>
      <c r="G13" s="20"/>
      <c r="H13" s="20"/>
      <c r="I13" s="20"/>
    </row>
    <row r="14" ht="18" customHeight="1">
      <c r="A14" s="77"/>
    </row>
    <row r="15" ht="15.75">
      <c r="A15" s="78"/>
    </row>
    <row r="16" ht="15.75">
      <c r="A16" s="77"/>
    </row>
    <row r="17" ht="15.75">
      <c r="A17" s="23"/>
    </row>
    <row r="18" ht="15">
      <c r="A18" s="24"/>
    </row>
  </sheetData>
  <sheetProtection/>
  <mergeCells count="4">
    <mergeCell ref="H5:I5"/>
    <mergeCell ref="D5:E5"/>
    <mergeCell ref="B5:C5"/>
    <mergeCell ref="A5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zoomScale="87" zoomScaleNormal="87" zoomScaleSheetLayoutView="75" zoomScalePageLayoutView="0" workbookViewId="0" topLeftCell="A1">
      <selection activeCell="K6" sqref="K6"/>
    </sheetView>
  </sheetViews>
  <sheetFormatPr defaultColWidth="9.140625" defaultRowHeight="12.75"/>
  <cols>
    <col min="1" max="1" width="24.140625" style="29" customWidth="1"/>
    <col min="2" max="3" width="9.140625" style="29" customWidth="1"/>
    <col min="4" max="4" width="12.57421875" style="29" customWidth="1"/>
    <col min="5" max="5" width="14.57421875" style="29" customWidth="1"/>
    <col min="6" max="6" width="0.2890625" style="29" customWidth="1"/>
    <col min="7" max="7" width="14.8515625" style="29" hidden="1" customWidth="1"/>
    <col min="8" max="23" width="9.140625" style="29" customWidth="1"/>
    <col min="24" max="16384" width="9.140625" style="1" customWidth="1"/>
  </cols>
  <sheetData>
    <row r="2" ht="18">
      <c r="A2" s="113" t="s">
        <v>1</v>
      </c>
    </row>
    <row r="3" ht="18">
      <c r="A3" s="114" t="s">
        <v>49</v>
      </c>
    </row>
    <row r="4" ht="58.5" customHeight="1">
      <c r="A4" s="30"/>
    </row>
    <row r="5" spans="1:7" ht="119.25" customHeight="1">
      <c r="A5" s="112"/>
      <c r="B5" s="110" t="s">
        <v>2</v>
      </c>
      <c r="C5" s="109"/>
      <c r="D5" s="109" t="s">
        <v>4</v>
      </c>
      <c r="E5" s="109"/>
      <c r="F5" s="80" t="s">
        <v>18</v>
      </c>
      <c r="G5" s="91" t="s">
        <v>19</v>
      </c>
    </row>
    <row r="6" spans="1:23" s="8" customFormat="1" ht="113.25" customHeight="1">
      <c r="A6" s="112"/>
      <c r="B6" s="62" t="s">
        <v>11</v>
      </c>
      <c r="C6" s="60" t="s">
        <v>12</v>
      </c>
      <c r="D6" s="60" t="s">
        <v>3</v>
      </c>
      <c r="E6" s="60" t="s">
        <v>7</v>
      </c>
      <c r="F6" s="80" t="s">
        <v>20</v>
      </c>
      <c r="G6" s="91" t="s">
        <v>20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s="89" customFormat="1" ht="37.5" customHeight="1" thickBot="1">
      <c r="A7" s="84" t="s">
        <v>39</v>
      </c>
      <c r="B7" s="85">
        <v>10.7</v>
      </c>
      <c r="C7" s="86">
        <v>11</v>
      </c>
      <c r="D7" s="87">
        <f>G7/B7/7</f>
        <v>21716.435246995996</v>
      </c>
      <c r="E7" s="87">
        <f>G7/C7/7</f>
        <v>21124.16883116883</v>
      </c>
      <c r="F7" s="92">
        <v>232365</v>
      </c>
      <c r="G7" s="93">
        <v>1626561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23" s="21" customFormat="1" ht="17.25" customHeigh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s="21" customFormat="1" ht="18.75" customHeight="1">
      <c r="A9" s="51" t="s">
        <v>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s="21" customFormat="1" ht="33.75" customHeight="1">
      <c r="A10" s="51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s="21" customFormat="1" ht="18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s="21" customFormat="1" ht="18.7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s="21" customFormat="1" ht="18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s="21" customFormat="1" ht="18.75">
      <c r="A14" s="9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s="21" customFormat="1" ht="18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s="21" customFormat="1" ht="18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s="21" customFormat="1" ht="18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s="21" customFormat="1" ht="18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s="21" customFormat="1" ht="18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s="21" customFormat="1" ht="18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s="21" customFormat="1" ht="18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s="21" customFormat="1" ht="18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s="21" customFormat="1" ht="18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21" customFormat="1" ht="18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s="21" customFormat="1" ht="18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</sheetData>
  <sheetProtection/>
  <mergeCells count="3">
    <mergeCell ref="B5:C5"/>
    <mergeCell ref="D5:E5"/>
    <mergeCell ref="A5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7" r:id="rId1"/>
  <colBreaks count="1" manualBreakCount="1">
    <brk id="8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user</cp:lastModifiedBy>
  <cp:lastPrinted>2014-08-05T12:03:34Z</cp:lastPrinted>
  <dcterms:created xsi:type="dcterms:W3CDTF">1996-10-08T23:32:33Z</dcterms:created>
  <dcterms:modified xsi:type="dcterms:W3CDTF">2014-11-12T09:06:18Z</dcterms:modified>
  <cp:category/>
  <cp:version/>
  <cp:contentType/>
  <cp:contentStatus/>
</cp:coreProperties>
</file>