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ШКОЛЫ'!$A$1:$N$21</definedName>
    <definedName name="_xlnm.Print_Area" localSheetId="1">'Приложение 3 ДОУ'!$A$1:$J$19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<sst xmlns="http://schemas.openxmlformats.org/spreadsheetml/2006/main" count="93" uniqueCount="53">
  <si>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</si>
  <si>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</si>
  <si>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</si>
  <si>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</si>
  <si>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</si>
  <si>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</si>
  <si>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</si>
  <si>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</si>
  <si>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</si>
  <si>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</si>
  <si>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</si>
  <si>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</si>
  <si>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</si>
  <si>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</si>
  <si>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</si>
  <si>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ставок,ед.</t>
  </si>
  <si>
    <t>физ. лиц.,чел.</t>
  </si>
  <si>
    <t>Средняя заработная плата,руб.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</si>
  <si>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</si>
  <si>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</si>
  <si>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</si>
  <si>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</si>
  <si>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</si>
  <si>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</si>
  <si>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</si>
  <si>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</si>
  <si>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</si>
  <si>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</si>
  <si>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</si>
  <si>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</si>
  <si>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</si>
  <si>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</si>
  <si>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</si>
  <si>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</si>
  <si>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</si>
  <si>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</si>
  <si>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</si>
  <si>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</si>
  <si>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</si>
  <si>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</si>
  <si>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</si>
  <si>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</si>
  <si>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</si>
  <si>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</si>
  <si>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</si>
  <si>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</si>
  <si>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</si>
  <si>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Пяозерская ДМШ</t>
  </si>
  <si>
    <t>за период январь-апрель  2014 года</t>
  </si>
  <si>
    <t>за период январь-апрель 2014года</t>
  </si>
  <si>
    <t>за период январь-апрель 2014 года</t>
  </si>
  <si>
    <t>за период январь -апрель   2014 года</t>
  </si>
  <si>
    <t xml:space="preserve">Информация о заработной плате работников общеобразовательных учреждений муниципального района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</si>
</sst>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6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1" fontId="10" fillId="32" borderId="13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6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0" fontId="10" fillId="32" borderId="10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horizontal="right"/>
    </xf>
    <xf numFmtId="183" fontId="10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horizontal="right" vertical="center" wrapText="1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/>
    </xf>
    <xf numFmtId="1" fontId="11" fillId="32" borderId="1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left"/>
      <protection locked="0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10" xfId="0" applyFont="1" applyFill="1" applyBorder="1" applyAlignment="1" applyProtection="1">
      <alignment horizontal="left" vertical="center" wrapText="1"/>
      <protection locked="0"/>
    </xf>
    <xf numFmtId="2" fontId="13" fillId="32" borderId="10" xfId="0" applyNumberFormat="1" applyFont="1" applyFill="1" applyBorder="1" applyAlignment="1">
      <alignment horizontal="right"/>
    </xf>
    <xf numFmtId="0" fontId="13" fillId="32" borderId="10" xfId="0" applyNumberFormat="1" applyFont="1" applyFill="1" applyBorder="1" applyAlignment="1">
      <alignment horizontal="right"/>
    </xf>
    <xf numFmtId="1" fontId="13" fillId="32" borderId="10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 wrapText="1"/>
    </xf>
    <xf numFmtId="1" fontId="13" fillId="32" borderId="10" xfId="0" applyNumberFormat="1" applyFont="1" applyFill="1" applyBorder="1" applyAlignment="1">
      <alignment horizontal="right" wrapText="1"/>
    </xf>
    <xf numFmtId="0" fontId="17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right"/>
    </xf>
    <xf numFmtId="1" fontId="17" fillId="32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10" xfId="0" applyFont="1" applyFill="1" applyBorder="1" applyAlignment="1">
      <alignment horizontal="center" wrapText="1"/>
    </xf>
    <xf numFmtId="1" fontId="12" fillId="32" borderId="10" xfId="0" applyNumberFormat="1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8" fillId="32" borderId="0" xfId="0" applyFont="1" applyFill="1" applyBorder="1" applyAlignment="1" applyProtection="1">
      <alignment horizontal="left"/>
      <protection locked="0"/>
    </xf>
    <xf numFmtId="0" fontId="62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/>
    </xf>
    <xf numFmtId="0" fontId="64" fillId="32" borderId="13" xfId="0" applyFont="1" applyFill="1" applyBorder="1" applyAlignment="1">
      <alignment/>
    </xf>
    <xf numFmtId="1" fontId="11" fillId="32" borderId="10" xfId="0" applyNumberFormat="1" applyFont="1" applyFill="1" applyBorder="1" applyAlignment="1">
      <alignment/>
    </xf>
    <xf numFmtId="0" fontId="65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right" vertical="center" wrapText="1"/>
    </xf>
    <xf numFmtId="0" fontId="64" fillId="32" borderId="10" xfId="0" applyFont="1" applyFill="1" applyBorder="1" applyAlignment="1">
      <alignment horizontal="right"/>
    </xf>
    <xf numFmtId="1" fontId="66" fillId="32" borderId="10" xfId="0" applyNumberFormat="1" applyFont="1" applyFill="1" applyBorder="1" applyAlignment="1">
      <alignment horizontal="right"/>
    </xf>
    <xf numFmtId="0" fontId="66" fillId="32" borderId="10" xfId="0" applyFont="1" applyFill="1" applyBorder="1" applyAlignment="1">
      <alignment horizontal="right" wrapText="1"/>
    </xf>
    <xf numFmtId="0" fontId="67" fillId="32" borderId="10" xfId="0" applyFont="1" applyFill="1" applyBorder="1" applyAlignment="1">
      <alignment horizontal="right"/>
    </xf>
    <xf numFmtId="0" fontId="6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 applyProtection="1">
      <alignment horizontal="center" vertical="center" wrapText="1"/>
      <protection locked="0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0" fillId="0" borderId="0" xfId="0" applyAlignment="1">
      <alignment/>
    </xf>
    <xf numFmtId="0" fontId="6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="72" zoomScaleNormal="87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A2" sqref="A2:I2"/>
    </sheetView>
  </sheetViews>
  <sheetFormatPr defaultColWidth="9.140625" defaultRowHeight="12.75"/>
  <cols>
    <col min="1" max="1" width="31.140625" style="1" customWidth="1"/>
    <col min="2" max="2" width="10.8515625" style="1" customWidth="1"/>
    <col min="3" max="4" width="11.7109375" style="1" customWidth="1"/>
    <col min="5" max="5" width="13.00390625" style="1" customWidth="1"/>
    <col min="6" max="7" width="13.140625" style="1" hidden="1" customWidth="1"/>
    <col min="8" max="8" width="14.00390625" style="1" customWidth="1"/>
    <col min="9" max="9" width="17.57421875" style="1" customWidth="1"/>
    <col min="10" max="16384" width="9.140625" style="1" customWidth="1"/>
  </cols>
  <sheetData>
    <row r="2" spans="1:9" ht="12.75">
      <c r="A2" s="89" t="s">
        <v>52</v>
      </c>
      <c r="B2" s="91"/>
      <c r="C2" s="91"/>
      <c r="D2" s="91"/>
      <c r="E2" s="91"/>
      <c r="F2" s="91"/>
      <c r="G2" s="91"/>
      <c r="H2" s="91"/>
      <c r="I2" s="91"/>
    </row>
    <row r="3" spans="1:9" ht="18.75">
      <c r="A3" s="77" t="s">
        <v>48</v>
      </c>
      <c r="B3" s="78"/>
      <c r="C3" s="78"/>
      <c r="D3" s="78"/>
      <c r="E3" s="78"/>
      <c r="F3" s="78"/>
      <c r="G3" s="78"/>
      <c r="H3" s="78"/>
      <c r="I3" s="78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6" customHeight="1">
      <c r="A5" s="79"/>
      <c r="B5" s="76" t="s">
        <v>2</v>
      </c>
      <c r="C5" s="76"/>
      <c r="D5" s="76" t="s">
        <v>4</v>
      </c>
      <c r="E5" s="76"/>
      <c r="F5" s="65" t="s">
        <v>18</v>
      </c>
      <c r="G5" s="65" t="s">
        <v>19</v>
      </c>
      <c r="H5" s="76" t="s">
        <v>6</v>
      </c>
      <c r="I5" s="76"/>
    </row>
    <row r="6" spans="1:9" s="6" customFormat="1" ht="52.5" customHeight="1">
      <c r="A6" s="79"/>
      <c r="B6" s="5" t="s">
        <v>15</v>
      </c>
      <c r="C6" s="5" t="s">
        <v>16</v>
      </c>
      <c r="D6" s="5" t="s">
        <v>3</v>
      </c>
      <c r="E6" s="5" t="s">
        <v>7</v>
      </c>
      <c r="F6" s="65" t="s">
        <v>20</v>
      </c>
      <c r="G6" s="65" t="s">
        <v>20</v>
      </c>
      <c r="H6" s="5" t="s">
        <v>5</v>
      </c>
      <c r="I6" s="5" t="s">
        <v>17</v>
      </c>
    </row>
    <row r="7" spans="1:9" ht="15">
      <c r="A7" s="7" t="s">
        <v>21</v>
      </c>
      <c r="B7" s="8">
        <v>67.35</v>
      </c>
      <c r="C7" s="8">
        <v>46</v>
      </c>
      <c r="D7" s="9">
        <f>G7/B7/4</f>
        <v>28772.542687453602</v>
      </c>
      <c r="E7" s="9">
        <f>G7/C7/4</f>
        <v>42126.75543478261</v>
      </c>
      <c r="F7" s="66">
        <v>1986699</v>
      </c>
      <c r="G7" s="66">
        <v>7751323</v>
      </c>
      <c r="H7" s="8">
        <v>46</v>
      </c>
      <c r="I7" s="9">
        <v>42127</v>
      </c>
    </row>
    <row r="8" spans="1:9" ht="15">
      <c r="A8" s="7" t="s">
        <v>22</v>
      </c>
      <c r="B8" s="8">
        <v>30</v>
      </c>
      <c r="C8" s="8">
        <v>24.2</v>
      </c>
      <c r="D8" s="9">
        <f aca="true" t="shared" si="0" ref="D8:D18">G8/B8/4</f>
        <v>29626.416666666668</v>
      </c>
      <c r="E8" s="9">
        <f aca="true" t="shared" si="1" ref="E8:E18">G8/C8/4</f>
        <v>36726.96280991736</v>
      </c>
      <c r="F8" s="66">
        <v>910537</v>
      </c>
      <c r="G8" s="66">
        <v>3555170</v>
      </c>
      <c r="H8" s="8">
        <v>24</v>
      </c>
      <c r="I8" s="9">
        <v>36879</v>
      </c>
    </row>
    <row r="9" spans="1:9" ht="15">
      <c r="A9" s="7" t="s">
        <v>23</v>
      </c>
      <c r="B9" s="8">
        <v>32.69</v>
      </c>
      <c r="C9" s="8">
        <v>32</v>
      </c>
      <c r="D9" s="9">
        <f t="shared" si="0"/>
        <v>29404.67268277761</v>
      </c>
      <c r="E9" s="9">
        <f t="shared" si="1"/>
        <v>30038.7109375</v>
      </c>
      <c r="F9" s="66">
        <v>961238</v>
      </c>
      <c r="G9" s="66">
        <v>3844955</v>
      </c>
      <c r="H9" s="8">
        <v>26</v>
      </c>
      <c r="I9" s="9">
        <v>34526</v>
      </c>
    </row>
    <row r="10" spans="1:9" ht="15">
      <c r="A10" s="7" t="s">
        <v>24</v>
      </c>
      <c r="B10" s="8">
        <v>2.81</v>
      </c>
      <c r="C10" s="8">
        <v>2.6</v>
      </c>
      <c r="D10" s="9">
        <f t="shared" si="0"/>
        <v>28811.387900355872</v>
      </c>
      <c r="E10" s="9">
        <f t="shared" si="1"/>
        <v>31138.46153846154</v>
      </c>
      <c r="F10" s="66">
        <v>73503</v>
      </c>
      <c r="G10" s="66">
        <v>323840</v>
      </c>
      <c r="H10" s="8">
        <v>1</v>
      </c>
      <c r="I10" s="9">
        <v>37525</v>
      </c>
    </row>
    <row r="11" spans="1:9" ht="15">
      <c r="A11" s="7" t="s">
        <v>25</v>
      </c>
      <c r="B11" s="8">
        <v>22.17</v>
      </c>
      <c r="C11" s="8">
        <v>19</v>
      </c>
      <c r="D11" s="9">
        <f t="shared" si="0"/>
        <v>30225.9697789806</v>
      </c>
      <c r="E11" s="9">
        <f t="shared" si="1"/>
        <v>35268.93421052631</v>
      </c>
      <c r="F11" s="66">
        <v>681687</v>
      </c>
      <c r="G11" s="66">
        <v>2680439</v>
      </c>
      <c r="H11" s="8">
        <v>17.7</v>
      </c>
      <c r="I11" s="9">
        <v>35604</v>
      </c>
    </row>
    <row r="12" spans="1:9" ht="15">
      <c r="A12" s="7" t="s">
        <v>26</v>
      </c>
      <c r="B12" s="8">
        <v>11.28</v>
      </c>
      <c r="C12" s="8">
        <v>8</v>
      </c>
      <c r="D12" s="9">
        <f t="shared" si="0"/>
        <v>28886.768617021276</v>
      </c>
      <c r="E12" s="9">
        <f t="shared" si="1"/>
        <v>40730.34375</v>
      </c>
      <c r="F12" s="66">
        <v>325374</v>
      </c>
      <c r="G12" s="66">
        <v>1303371</v>
      </c>
      <c r="H12" s="8">
        <v>8</v>
      </c>
      <c r="I12" s="9">
        <v>40730</v>
      </c>
    </row>
    <row r="13" spans="1:9" ht="15">
      <c r="A13" s="7" t="s">
        <v>27</v>
      </c>
      <c r="B13" s="8">
        <v>13.29</v>
      </c>
      <c r="C13" s="8">
        <v>11</v>
      </c>
      <c r="D13" s="9">
        <f t="shared" si="0"/>
        <v>31506.376975169303</v>
      </c>
      <c r="E13" s="9">
        <f t="shared" si="1"/>
        <v>38065.431818181816</v>
      </c>
      <c r="F13" s="66">
        <v>412153</v>
      </c>
      <c r="G13" s="66">
        <v>1674879</v>
      </c>
      <c r="H13" s="8">
        <v>11</v>
      </c>
      <c r="I13" s="9">
        <v>38065</v>
      </c>
    </row>
    <row r="14" spans="1:9" ht="15">
      <c r="A14" s="7" t="s">
        <v>28</v>
      </c>
      <c r="B14" s="8">
        <v>11.27</v>
      </c>
      <c r="C14" s="8">
        <v>10.2</v>
      </c>
      <c r="D14" s="9">
        <f t="shared" si="0"/>
        <v>33775.64330079858</v>
      </c>
      <c r="E14" s="9">
        <f t="shared" si="1"/>
        <v>37318.77450980392</v>
      </c>
      <c r="F14" s="66">
        <v>353409</v>
      </c>
      <c r="G14" s="66">
        <v>1522606</v>
      </c>
      <c r="H14" s="8">
        <v>10</v>
      </c>
      <c r="I14" s="9">
        <v>37500</v>
      </c>
    </row>
    <row r="15" spans="1:9" ht="15">
      <c r="A15" s="7" t="s">
        <v>29</v>
      </c>
      <c r="B15" s="8">
        <v>4.5</v>
      </c>
      <c r="C15" s="8">
        <v>4.5</v>
      </c>
      <c r="D15" s="9">
        <f t="shared" si="0"/>
        <v>29754.833333333332</v>
      </c>
      <c r="E15" s="9">
        <f t="shared" si="1"/>
        <v>29754.833333333332</v>
      </c>
      <c r="F15" s="66">
        <v>128021</v>
      </c>
      <c r="G15" s="66">
        <v>535587</v>
      </c>
      <c r="H15" s="8">
        <v>4.5</v>
      </c>
      <c r="I15" s="9">
        <v>29755</v>
      </c>
    </row>
    <row r="16" spans="1:9" ht="15">
      <c r="A16" s="7" t="s">
        <v>30</v>
      </c>
      <c r="B16" s="8">
        <v>8.39</v>
      </c>
      <c r="C16" s="8">
        <v>7.57</v>
      </c>
      <c r="D16" s="9">
        <f t="shared" si="0"/>
        <v>29739.153754469604</v>
      </c>
      <c r="E16" s="9">
        <f t="shared" si="1"/>
        <v>32960.5680317041</v>
      </c>
      <c r="F16" s="66">
        <v>232742</v>
      </c>
      <c r="G16" s="66">
        <v>998046</v>
      </c>
      <c r="H16" s="8">
        <v>6.54</v>
      </c>
      <c r="I16" s="9">
        <v>33943</v>
      </c>
    </row>
    <row r="17" spans="1:9" ht="15">
      <c r="A17" s="7" t="s">
        <v>31</v>
      </c>
      <c r="B17" s="8">
        <v>7.4</v>
      </c>
      <c r="C17" s="8">
        <v>7.5</v>
      </c>
      <c r="D17" s="9">
        <f t="shared" si="0"/>
        <v>29256.756756756757</v>
      </c>
      <c r="E17" s="9">
        <f t="shared" si="1"/>
        <v>28866.666666666668</v>
      </c>
      <c r="F17" s="66">
        <v>216500</v>
      </c>
      <c r="G17" s="66">
        <v>866000</v>
      </c>
      <c r="H17" s="8">
        <v>6</v>
      </c>
      <c r="I17" s="9">
        <v>28654</v>
      </c>
    </row>
    <row r="18" spans="1:9" s="14" customFormat="1" ht="25.5" customHeight="1" thickBot="1">
      <c r="A18" s="10" t="s">
        <v>9</v>
      </c>
      <c r="B18" s="11">
        <f>SUM(B7:B17)</f>
        <v>211.15</v>
      </c>
      <c r="C18" s="11">
        <f>SUM(C7:C17)</f>
        <v>172.57</v>
      </c>
      <c r="D18" s="12">
        <f t="shared" si="0"/>
        <v>29666.36987923277</v>
      </c>
      <c r="E18" s="12">
        <f t="shared" si="1"/>
        <v>36298.6266442603</v>
      </c>
      <c r="F18" s="67">
        <f>SUM(F7:F17)</f>
        <v>6281863</v>
      </c>
      <c r="G18" s="67">
        <f>SUM(G7:G17)</f>
        <v>25056216</v>
      </c>
      <c r="H18" s="13">
        <f>SUM(H7:H17)</f>
        <v>160.73999999999998</v>
      </c>
      <c r="I18" s="68">
        <f>(I7*H7+I8*H8+I9*H9+I10*H10+I11*H11+I12*H12+I13*H13+I14*H14+I15*H15+I16*H16+I17*H17)/H18</f>
        <v>37549.41843971631</v>
      </c>
    </row>
    <row r="19" spans="1:9" ht="17.25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40.5" customHeight="1">
      <c r="A20" s="15" t="s">
        <v>0</v>
      </c>
      <c r="B20" s="16"/>
      <c r="C20" s="16"/>
      <c r="D20" s="16"/>
      <c r="E20" s="16"/>
      <c r="F20" s="16"/>
      <c r="G20" s="16"/>
      <c r="H20" s="16"/>
      <c r="I20" s="16"/>
    </row>
    <row r="21" spans="1:9" ht="33.75" customHeight="1">
      <c r="A21" s="15" t="s">
        <v>8</v>
      </c>
      <c r="B21" s="16"/>
      <c r="C21" s="16"/>
      <c r="D21" s="16"/>
      <c r="E21" s="16"/>
      <c r="F21" s="16"/>
      <c r="G21" s="16"/>
      <c r="H21" s="16"/>
      <c r="I21" s="16"/>
    </row>
    <row r="22" ht="18" customHeight="1">
      <c r="A22" s="17"/>
    </row>
    <row r="23" ht="12.75">
      <c r="A23" s="18"/>
    </row>
    <row r="24" ht="12.75">
      <c r="A24" s="17"/>
    </row>
    <row r="25" ht="15.75">
      <c r="A25" s="19"/>
    </row>
    <row r="26" ht="15">
      <c r="A26" s="20"/>
    </row>
  </sheetData>
  <sheetProtection/>
  <mergeCells count="6">
    <mergeCell ref="B5:C5"/>
    <mergeCell ref="A2:I2"/>
    <mergeCell ref="A3:I3"/>
    <mergeCell ref="A5:A6"/>
    <mergeCell ref="D5:E5"/>
    <mergeCell ref="H5:I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4"/>
  <sheetViews>
    <sheetView zoomScale="65" zoomScaleNormal="6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2" sqref="A2:M2"/>
    </sheetView>
  </sheetViews>
  <sheetFormatPr defaultColWidth="9.140625" defaultRowHeight="12.75"/>
  <cols>
    <col min="1" max="1" width="38.421875" style="22" customWidth="1"/>
    <col min="2" max="2" width="8.8515625" style="22" customWidth="1"/>
    <col min="3" max="3" width="9.00390625" style="22" customWidth="1"/>
    <col min="4" max="4" width="11.7109375" style="22" customWidth="1"/>
    <col min="5" max="5" width="8.00390625" style="22" customWidth="1"/>
    <col min="6" max="6" width="10.28125" style="22" hidden="1" customWidth="1"/>
    <col min="7" max="7" width="11.140625" style="22" hidden="1" customWidth="1"/>
    <col min="8" max="8" width="6.8515625" style="22" customWidth="1"/>
    <col min="9" max="9" width="9.7109375" style="22" customWidth="1"/>
    <col min="10" max="12" width="9.140625" style="22" customWidth="1"/>
    <col min="13" max="13" width="24.28125" style="22" customWidth="1"/>
    <col min="14" max="22" width="9.140625" style="22" customWidth="1"/>
    <col min="23" max="16384" width="9.140625" style="1" customWidth="1"/>
  </cols>
  <sheetData>
    <row r="2" spans="1:13" ht="18">
      <c r="A2" s="89" t="s">
        <v>1</v>
      </c>
      <c r="B2" s="89"/>
      <c r="C2" s="89"/>
      <c r="D2" s="89"/>
      <c r="E2" s="89"/>
      <c r="F2" s="89"/>
      <c r="G2" s="90"/>
      <c r="H2" s="90"/>
      <c r="I2" s="90"/>
      <c r="J2" s="90"/>
      <c r="K2" s="90"/>
      <c r="L2" s="90"/>
      <c r="M2" s="90"/>
    </row>
    <row r="3" spans="1:9" ht="18.75">
      <c r="A3" s="77" t="s">
        <v>49</v>
      </c>
      <c r="B3" s="77"/>
      <c r="C3" s="77"/>
      <c r="D3" s="77"/>
      <c r="E3" s="77"/>
      <c r="F3" s="77"/>
      <c r="G3" s="21"/>
      <c r="H3" s="21"/>
      <c r="I3" s="21"/>
    </row>
    <row r="4" spans="1:9" ht="18.75">
      <c r="A4" s="23"/>
      <c r="B4" s="21"/>
      <c r="C4" s="21"/>
      <c r="D4" s="21"/>
      <c r="E4" s="21"/>
      <c r="F4" s="21"/>
      <c r="G4" s="21"/>
      <c r="H4" s="21"/>
      <c r="I4" s="21"/>
    </row>
    <row r="5" spans="1:9" ht="128.25" customHeight="1">
      <c r="A5" s="82"/>
      <c r="B5" s="80" t="s">
        <v>2</v>
      </c>
      <c r="C5" s="81"/>
      <c r="D5" s="80" t="s">
        <v>4</v>
      </c>
      <c r="E5" s="81"/>
      <c r="F5" s="69" t="s">
        <v>18</v>
      </c>
      <c r="G5" s="69" t="s">
        <v>19</v>
      </c>
      <c r="H5" s="80" t="s">
        <v>32</v>
      </c>
      <c r="I5" s="81"/>
    </row>
    <row r="6" spans="1:22" s="6" customFormat="1" ht="54" customHeight="1">
      <c r="A6" s="83"/>
      <c r="B6" s="24" t="s">
        <v>11</v>
      </c>
      <c r="C6" s="24" t="s">
        <v>12</v>
      </c>
      <c r="D6" s="24" t="s">
        <v>3</v>
      </c>
      <c r="E6" s="24" t="s">
        <v>7</v>
      </c>
      <c r="F6" s="69" t="s">
        <v>20</v>
      </c>
      <c r="G6" s="69" t="s">
        <v>20</v>
      </c>
      <c r="H6" s="24" t="s">
        <v>13</v>
      </c>
      <c r="I6" s="24" t="s">
        <v>14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9" s="31" customFormat="1" ht="25.5" customHeight="1">
      <c r="A7" s="26" t="s">
        <v>33</v>
      </c>
      <c r="B7" s="27">
        <v>20.75</v>
      </c>
      <c r="C7" s="29">
        <v>21</v>
      </c>
      <c r="D7" s="28">
        <f>G7/B7/4</f>
        <v>24670.156626506025</v>
      </c>
      <c r="E7" s="28">
        <f>G7/C7/4</f>
        <v>24376.464285714286</v>
      </c>
      <c r="F7" s="70">
        <v>530281</v>
      </c>
      <c r="G7" s="70">
        <v>2047623</v>
      </c>
      <c r="H7" s="27">
        <v>20</v>
      </c>
      <c r="I7" s="30">
        <v>24297</v>
      </c>
    </row>
    <row r="8" spans="1:9" s="31" customFormat="1" ht="23.25" customHeight="1">
      <c r="A8" s="26" t="s">
        <v>34</v>
      </c>
      <c r="B8" s="27">
        <v>12.5</v>
      </c>
      <c r="C8" s="27">
        <v>12</v>
      </c>
      <c r="D8" s="28">
        <f aca="true" t="shared" si="0" ref="D8:D15">G8/B8/4</f>
        <v>24071.82</v>
      </c>
      <c r="E8" s="28">
        <f aca="true" t="shared" si="1" ref="E8:E15">G8/C8/4</f>
        <v>25074.8125</v>
      </c>
      <c r="F8" s="70">
        <v>301292</v>
      </c>
      <c r="G8" s="70">
        <v>1203591</v>
      </c>
      <c r="H8" s="27">
        <v>12</v>
      </c>
      <c r="I8" s="30">
        <v>25075</v>
      </c>
    </row>
    <row r="9" spans="1:16" s="31" customFormat="1" ht="26.25" customHeight="1">
      <c r="A9" s="26" t="s">
        <v>35</v>
      </c>
      <c r="B9" s="27">
        <v>12.85</v>
      </c>
      <c r="C9" s="27">
        <v>13</v>
      </c>
      <c r="D9" s="28">
        <f t="shared" si="0"/>
        <v>23997.996108949417</v>
      </c>
      <c r="E9" s="28">
        <f t="shared" si="1"/>
        <v>23721.096153846152</v>
      </c>
      <c r="F9" s="70">
        <v>308374</v>
      </c>
      <c r="G9" s="70">
        <v>1233497</v>
      </c>
      <c r="H9" s="27">
        <v>13</v>
      </c>
      <c r="I9" s="30">
        <v>23721</v>
      </c>
      <c r="P9" s="31" t="s">
        <v>46</v>
      </c>
    </row>
    <row r="10" spans="1:9" s="31" customFormat="1" ht="22.5" customHeight="1">
      <c r="A10" s="26" t="s">
        <v>36</v>
      </c>
      <c r="B10" s="27">
        <v>8.69</v>
      </c>
      <c r="C10" s="27">
        <v>8.5</v>
      </c>
      <c r="D10" s="28">
        <f t="shared" si="0"/>
        <v>24368.18181818182</v>
      </c>
      <c r="E10" s="28">
        <f t="shared" si="1"/>
        <v>24912.882352941175</v>
      </c>
      <c r="F10" s="70">
        <v>208587</v>
      </c>
      <c r="G10" s="70">
        <v>847038</v>
      </c>
      <c r="H10" s="27">
        <v>7</v>
      </c>
      <c r="I10" s="30">
        <v>26170</v>
      </c>
    </row>
    <row r="11" spans="1:9" s="31" customFormat="1" ht="26.25" customHeight="1">
      <c r="A11" s="26" t="s">
        <v>45</v>
      </c>
      <c r="B11" s="27">
        <v>1.75</v>
      </c>
      <c r="C11" s="27">
        <v>2</v>
      </c>
      <c r="D11" s="28">
        <f t="shared" si="0"/>
        <v>25352.85714285714</v>
      </c>
      <c r="E11" s="28">
        <f t="shared" si="1"/>
        <v>22183.75</v>
      </c>
      <c r="F11" s="70">
        <v>39239</v>
      </c>
      <c r="G11" s="70">
        <v>177470</v>
      </c>
      <c r="H11" s="27">
        <v>2</v>
      </c>
      <c r="I11" s="30">
        <v>22184</v>
      </c>
    </row>
    <row r="12" spans="1:9" s="31" customFormat="1" ht="25.5" customHeight="1">
      <c r="A12" s="26" t="s">
        <v>41</v>
      </c>
      <c r="B12" s="32">
        <v>1.5</v>
      </c>
      <c r="C12" s="32">
        <v>1.5</v>
      </c>
      <c r="D12" s="28">
        <f t="shared" si="0"/>
        <v>23627</v>
      </c>
      <c r="E12" s="28">
        <f t="shared" si="1"/>
        <v>23627</v>
      </c>
      <c r="F12" s="70">
        <v>35440</v>
      </c>
      <c r="G12" s="70">
        <v>141762</v>
      </c>
      <c r="H12" s="32">
        <v>1.5</v>
      </c>
      <c r="I12" s="30">
        <v>23627</v>
      </c>
    </row>
    <row r="13" spans="1:9" s="31" customFormat="1" ht="31.5" customHeight="1">
      <c r="A13" s="26" t="s">
        <v>42</v>
      </c>
      <c r="B13" s="27">
        <v>1.1</v>
      </c>
      <c r="C13" s="27">
        <v>1.1</v>
      </c>
      <c r="D13" s="28">
        <f t="shared" si="0"/>
        <v>22868.863636363636</v>
      </c>
      <c r="E13" s="28">
        <f t="shared" si="1"/>
        <v>22868.863636363636</v>
      </c>
      <c r="F13" s="70">
        <v>25155</v>
      </c>
      <c r="G13" s="70">
        <v>100623</v>
      </c>
      <c r="H13" s="27">
        <v>1.1</v>
      </c>
      <c r="I13" s="30">
        <v>22869</v>
      </c>
    </row>
    <row r="14" spans="1:9" s="31" customFormat="1" ht="33" customHeight="1">
      <c r="A14" s="26" t="s">
        <v>44</v>
      </c>
      <c r="B14" s="32">
        <v>1.55</v>
      </c>
      <c r="C14" s="32">
        <v>1.55</v>
      </c>
      <c r="D14" s="28">
        <f t="shared" si="0"/>
        <v>24121.129032258064</v>
      </c>
      <c r="E14" s="28">
        <f t="shared" si="1"/>
        <v>24121.129032258064</v>
      </c>
      <c r="F14" s="70">
        <v>38438</v>
      </c>
      <c r="G14" s="70">
        <v>149551</v>
      </c>
      <c r="H14" s="32">
        <v>1.55</v>
      </c>
      <c r="I14" s="30">
        <v>24121</v>
      </c>
    </row>
    <row r="15" spans="1:9" s="31" customFormat="1" ht="26.25" customHeight="1">
      <c r="A15" s="26" t="s">
        <v>43</v>
      </c>
      <c r="B15" s="27">
        <v>1.1</v>
      </c>
      <c r="C15" s="27">
        <v>1</v>
      </c>
      <c r="D15" s="28">
        <f t="shared" si="0"/>
        <v>22274.090909090908</v>
      </c>
      <c r="E15" s="28">
        <f t="shared" si="1"/>
        <v>24501.5</v>
      </c>
      <c r="F15" s="70">
        <v>22746</v>
      </c>
      <c r="G15" s="70">
        <v>98006</v>
      </c>
      <c r="H15" s="27">
        <v>1</v>
      </c>
      <c r="I15" s="30">
        <v>24502</v>
      </c>
    </row>
    <row r="16" spans="1:9" s="35" customFormat="1" ht="24" customHeight="1">
      <c r="A16" s="13" t="s">
        <v>40</v>
      </c>
      <c r="B16" s="33">
        <f>SUM(B7:B15)</f>
        <v>61.79</v>
      </c>
      <c r="C16" s="33">
        <f>SUM(C7:C15)</f>
        <v>61.65</v>
      </c>
      <c r="D16" s="28">
        <f>G16/B16/4</f>
        <v>24272.378216539895</v>
      </c>
      <c r="E16" s="28">
        <f>G16/C16/4</f>
        <v>24327.49797242498</v>
      </c>
      <c r="F16" s="71">
        <f>SUM(F7:F15)</f>
        <v>1509552</v>
      </c>
      <c r="G16" s="71">
        <f>SUM(G7:G15)</f>
        <v>5999161</v>
      </c>
      <c r="H16" s="33">
        <f>SUM(H7:H15)</f>
        <v>59.15</v>
      </c>
      <c r="I16" s="34">
        <f>(I7*H7+I8*H8+I9*H9+I10*H10+I11*H11+I12*H12+I13*H13+I14*H14+I15*H15)/H16</f>
        <v>24433.760777683856</v>
      </c>
    </row>
    <row r="17" spans="1:9" ht="17.25" customHeight="1">
      <c r="A17" s="36"/>
      <c r="B17" s="37"/>
      <c r="C17" s="37"/>
      <c r="D17" s="37"/>
      <c r="E17" s="37"/>
      <c r="F17" s="37"/>
      <c r="G17" s="37"/>
      <c r="H17" s="37"/>
      <c r="I17" s="37"/>
    </row>
    <row r="18" spans="1:9" ht="18.75" customHeight="1">
      <c r="A18" s="38" t="s">
        <v>0</v>
      </c>
      <c r="B18" s="37"/>
      <c r="C18" s="37"/>
      <c r="D18" s="37"/>
      <c r="E18" s="37"/>
      <c r="F18" s="37"/>
      <c r="G18" s="37"/>
      <c r="H18" s="37"/>
      <c r="I18" s="37"/>
    </row>
    <row r="19" spans="1:9" ht="33.75" customHeight="1">
      <c r="A19" s="38" t="s">
        <v>8</v>
      </c>
      <c r="B19" s="37"/>
      <c r="C19" s="37"/>
      <c r="D19" s="37"/>
      <c r="E19" s="37"/>
      <c r="F19" s="37"/>
      <c r="G19" s="37"/>
      <c r="H19" s="37"/>
      <c r="I19" s="37"/>
    </row>
    <row r="20" ht="18" customHeight="1">
      <c r="A20" s="39"/>
    </row>
    <row r="21" ht="18.75">
      <c r="A21" s="40"/>
    </row>
    <row r="22" ht="18.75">
      <c r="A22" s="39"/>
    </row>
    <row r="23" ht="18">
      <c r="A23" s="41"/>
    </row>
    <row r="24" ht="18">
      <c r="A24" s="42"/>
    </row>
  </sheetData>
  <sheetProtection/>
  <mergeCells count="6">
    <mergeCell ref="A3:F3"/>
    <mergeCell ref="H5:I5"/>
    <mergeCell ref="A5:A6"/>
    <mergeCell ref="D5:E5"/>
    <mergeCell ref="B5:C5"/>
    <mergeCell ref="A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50" zoomScaleNormal="50" zoomScaleSheetLayoutView="75" zoomScalePageLayoutView="0" workbookViewId="0" topLeftCell="A2">
      <selection activeCell="A2" sqref="A2"/>
    </sheetView>
  </sheetViews>
  <sheetFormatPr defaultColWidth="9.140625" defaultRowHeight="12.75"/>
  <cols>
    <col min="1" max="1" width="38.421875" style="2" customWidth="1"/>
    <col min="2" max="2" width="10.28125" style="2" customWidth="1"/>
    <col min="3" max="3" width="11.140625" style="2" customWidth="1"/>
    <col min="4" max="4" width="15.8515625" style="2" customWidth="1"/>
    <col min="5" max="5" width="16.140625" style="2" customWidth="1"/>
    <col min="6" max="6" width="13.28125" style="2" hidden="1" customWidth="1"/>
    <col min="7" max="7" width="13.421875" style="2" hidden="1" customWidth="1"/>
    <col min="8" max="8" width="16.140625" style="2" customWidth="1"/>
    <col min="9" max="9" width="19.57421875" style="2" customWidth="1"/>
    <col min="10" max="16" width="9.140625" style="2" customWidth="1"/>
    <col min="17" max="16384" width="9.140625" style="1" customWidth="1"/>
  </cols>
  <sheetData>
    <row r="2" spans="1:9" ht="15">
      <c r="A2" s="88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57" t="s">
        <v>50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3"/>
      <c r="B4" s="43"/>
      <c r="C4" s="43"/>
      <c r="D4" s="43"/>
      <c r="E4" s="43"/>
      <c r="F4" s="43"/>
      <c r="G4" s="43"/>
      <c r="H4" s="43"/>
      <c r="I4" s="43"/>
    </row>
    <row r="5" spans="1:9" ht="381.75" customHeight="1">
      <c r="A5" s="84"/>
      <c r="B5" s="85" t="s">
        <v>2</v>
      </c>
      <c r="C5" s="85"/>
      <c r="D5" s="85" t="s">
        <v>4</v>
      </c>
      <c r="E5" s="85"/>
      <c r="F5" s="69" t="s">
        <v>18</v>
      </c>
      <c r="G5" s="69" t="s">
        <v>19</v>
      </c>
      <c r="H5" s="80" t="s">
        <v>10</v>
      </c>
      <c r="I5" s="81"/>
    </row>
    <row r="6" spans="1:16" s="6" customFormat="1" ht="54" customHeight="1">
      <c r="A6" s="84"/>
      <c r="B6" s="24" t="s">
        <v>11</v>
      </c>
      <c r="C6" s="24" t="s">
        <v>12</v>
      </c>
      <c r="D6" s="24" t="s">
        <v>3</v>
      </c>
      <c r="E6" s="24" t="s">
        <v>7</v>
      </c>
      <c r="F6" s="69" t="s">
        <v>20</v>
      </c>
      <c r="G6" s="69" t="s">
        <v>20</v>
      </c>
      <c r="H6" s="24" t="s">
        <v>13</v>
      </c>
      <c r="I6" s="24" t="s">
        <v>14</v>
      </c>
      <c r="J6" s="44"/>
      <c r="K6" s="44"/>
      <c r="L6" s="44"/>
      <c r="M6" s="44"/>
      <c r="N6" s="44"/>
      <c r="O6" s="44"/>
      <c r="P6" s="44"/>
    </row>
    <row r="7" spans="1:16" s="6" customFormat="1" ht="22.5" customHeight="1">
      <c r="A7" s="45" t="s">
        <v>37</v>
      </c>
      <c r="B7" s="46">
        <v>10.96</v>
      </c>
      <c r="C7" s="47">
        <v>7</v>
      </c>
      <c r="D7" s="48">
        <f>G7/B7/4</f>
        <v>13173.927919708029</v>
      </c>
      <c r="E7" s="48">
        <f>G7/C7/4</f>
        <v>20626.60714285714</v>
      </c>
      <c r="F7" s="72">
        <v>139570</v>
      </c>
      <c r="G7" s="72">
        <v>577545</v>
      </c>
      <c r="H7" s="47">
        <v>5.1</v>
      </c>
      <c r="I7" s="47">
        <v>24146</v>
      </c>
      <c r="J7" s="44"/>
      <c r="K7" s="44"/>
      <c r="L7" s="44"/>
      <c r="M7" s="44"/>
      <c r="N7" s="44"/>
      <c r="O7" s="44"/>
      <c r="P7" s="44"/>
    </row>
    <row r="8" spans="1:16" s="6" customFormat="1" ht="22.5" customHeight="1">
      <c r="A8" s="45" t="s">
        <v>47</v>
      </c>
      <c r="B8" s="46">
        <v>16.1</v>
      </c>
      <c r="C8" s="47">
        <v>11.3</v>
      </c>
      <c r="D8" s="48">
        <f>G8/B8/4</f>
        <v>15831.98757763975</v>
      </c>
      <c r="E8" s="48">
        <f>G8/C8/4</f>
        <v>22557.079646017697</v>
      </c>
      <c r="F8" s="72">
        <v>234017</v>
      </c>
      <c r="G8" s="72">
        <v>1019580</v>
      </c>
      <c r="H8" s="47">
        <v>11.3</v>
      </c>
      <c r="I8" s="47">
        <v>22068</v>
      </c>
      <c r="J8" s="44"/>
      <c r="K8" s="44"/>
      <c r="L8" s="44"/>
      <c r="M8" s="44"/>
      <c r="N8" s="44"/>
      <c r="O8" s="44"/>
      <c r="P8" s="44"/>
    </row>
    <row r="9" spans="1:16" s="6" customFormat="1" ht="36" customHeight="1">
      <c r="A9" s="45" t="s">
        <v>38</v>
      </c>
      <c r="B9" s="49">
        <v>6.09</v>
      </c>
      <c r="C9" s="49">
        <v>5.6</v>
      </c>
      <c r="D9" s="48">
        <f>G9/B9/4</f>
        <v>13846.839080459771</v>
      </c>
      <c r="E9" s="48">
        <f>G9/C9/4</f>
        <v>15058.437500000002</v>
      </c>
      <c r="F9" s="73">
        <v>85876</v>
      </c>
      <c r="G9" s="73">
        <v>337309</v>
      </c>
      <c r="H9" s="49">
        <v>3.3</v>
      </c>
      <c r="I9" s="50">
        <v>16798</v>
      </c>
      <c r="J9" s="44"/>
      <c r="K9" s="44"/>
      <c r="L9" s="44"/>
      <c r="M9" s="44"/>
      <c r="N9" s="44"/>
      <c r="O9" s="44"/>
      <c r="P9" s="44"/>
    </row>
    <row r="10" spans="1:16" s="14" customFormat="1" ht="27" customHeight="1">
      <c r="A10" s="51" t="s">
        <v>40</v>
      </c>
      <c r="B10" s="52">
        <f>SUM(B7:B9)</f>
        <v>33.150000000000006</v>
      </c>
      <c r="C10" s="52">
        <f>SUM(C7:C9)</f>
        <v>23.9</v>
      </c>
      <c r="D10" s="48">
        <f>G10/B10/4</f>
        <v>14588.491704374055</v>
      </c>
      <c r="E10" s="48">
        <f>G10/C10/4</f>
        <v>20234.66527196653</v>
      </c>
      <c r="F10" s="74">
        <f>SUM(F7:F9)</f>
        <v>459463</v>
      </c>
      <c r="G10" s="74">
        <f>SUM(G7:G9)</f>
        <v>1934434</v>
      </c>
      <c r="H10" s="52">
        <f>SUM(H7:H9)</f>
        <v>19.7</v>
      </c>
      <c r="I10" s="53">
        <f>(I7*H7+I9*H9+I8*H8)/H10</f>
        <v>21723.167512690357</v>
      </c>
      <c r="J10" s="35"/>
      <c r="K10" s="35"/>
      <c r="L10" s="35"/>
      <c r="M10" s="35"/>
      <c r="N10" s="35"/>
      <c r="O10" s="35"/>
      <c r="P10" s="35"/>
    </row>
    <row r="11" spans="1:9" ht="17.25" customHeight="1">
      <c r="A11" s="54"/>
      <c r="B11" s="16"/>
      <c r="C11" s="16"/>
      <c r="D11" s="16"/>
      <c r="E11" s="16"/>
      <c r="F11" s="16"/>
      <c r="G11" s="16"/>
      <c r="H11" s="16"/>
      <c r="I11" s="16"/>
    </row>
    <row r="12" spans="1:9" ht="18.75" customHeight="1">
      <c r="A12" s="15" t="s">
        <v>0</v>
      </c>
      <c r="B12" s="16"/>
      <c r="C12" s="16"/>
      <c r="D12" s="16"/>
      <c r="E12" s="16"/>
      <c r="F12" s="16"/>
      <c r="G12" s="16"/>
      <c r="H12" s="16"/>
      <c r="I12" s="16"/>
    </row>
    <row r="13" spans="1:9" ht="33.7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ht="18" customHeight="1">
      <c r="A14" s="55"/>
    </row>
    <row r="15" ht="15.75">
      <c r="A15" s="56"/>
    </row>
    <row r="16" ht="15.75">
      <c r="A16" s="55"/>
    </row>
    <row r="17" ht="15.75">
      <c r="A17" s="19"/>
    </row>
    <row r="18" ht="15">
      <c r="A18" s="20"/>
    </row>
  </sheetData>
  <sheetProtection/>
  <mergeCells count="4">
    <mergeCell ref="A5:A6"/>
    <mergeCell ref="H5:I5"/>
    <mergeCell ref="D5:E5"/>
    <mergeCell ref="B5:C5"/>
  </mergeCells>
  <printOptions/>
  <pageMargins left="0.24" right="0.49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4.140625" style="22" customWidth="1"/>
    <col min="2" max="3" width="9.140625" style="22" customWidth="1"/>
    <col min="4" max="4" width="12.57421875" style="22" customWidth="1"/>
    <col min="5" max="5" width="14.57421875" style="22" customWidth="1"/>
    <col min="6" max="6" width="0.13671875" style="22" customWidth="1"/>
    <col min="7" max="7" width="14.8515625" style="22" hidden="1" customWidth="1"/>
    <col min="8" max="23" width="9.140625" style="22" customWidth="1"/>
    <col min="24" max="16384" width="9.140625" style="1" customWidth="1"/>
  </cols>
  <sheetData>
    <row r="2" ht="18">
      <c r="A2" s="87" t="s">
        <v>1</v>
      </c>
    </row>
    <row r="3" ht="18.75">
      <c r="A3" s="58" t="s">
        <v>51</v>
      </c>
    </row>
    <row r="4" ht="58.5" customHeight="1">
      <c r="A4" s="23"/>
    </row>
    <row r="5" spans="1:7" ht="119.25" customHeight="1">
      <c r="A5" s="86"/>
      <c r="B5" s="85" t="s">
        <v>2</v>
      </c>
      <c r="C5" s="85"/>
      <c r="D5" s="85" t="s">
        <v>4</v>
      </c>
      <c r="E5" s="85"/>
      <c r="F5" s="69" t="s">
        <v>18</v>
      </c>
      <c r="G5" s="69" t="s">
        <v>19</v>
      </c>
    </row>
    <row r="6" spans="1:23" s="6" customFormat="1" ht="113.25" customHeight="1">
      <c r="A6" s="86"/>
      <c r="B6" s="24" t="s">
        <v>11</v>
      </c>
      <c r="C6" s="24" t="s">
        <v>12</v>
      </c>
      <c r="D6" s="24" t="s">
        <v>3</v>
      </c>
      <c r="E6" s="24" t="s">
        <v>7</v>
      </c>
      <c r="F6" s="69" t="s">
        <v>20</v>
      </c>
      <c r="G6" s="69" t="s">
        <v>20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63" customFormat="1" ht="37.5" customHeight="1">
      <c r="A7" s="59" t="s">
        <v>39</v>
      </c>
      <c r="B7" s="60">
        <v>11.25</v>
      </c>
      <c r="C7" s="60">
        <v>10.8</v>
      </c>
      <c r="D7" s="61">
        <f>G7/B7/4</f>
        <v>21269.555555555555</v>
      </c>
      <c r="E7" s="61">
        <f>G7/C7/4</f>
        <v>22155.787037037036</v>
      </c>
      <c r="F7" s="75">
        <v>239282</v>
      </c>
      <c r="G7" s="75">
        <v>957130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s="17" customFormat="1" ht="17.2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s="17" customFormat="1" ht="18.75" customHeight="1">
      <c r="A9" s="38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s="17" customFormat="1" ht="33.75" customHeight="1">
      <c r="A10" s="38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s="17" customFormat="1" ht="18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s="17" customFormat="1" ht="18.75">
      <c r="A12" s="40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s="17" customFormat="1" ht="18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s="17" customFormat="1" ht="18.75">
      <c r="A14" s="64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s="17" customFormat="1" ht="18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s="17" customFormat="1" ht="18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s="17" customFormat="1" ht="18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s="17" customFormat="1" ht="18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s="17" customFormat="1" ht="18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s="17" customFormat="1" ht="18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s="17" customFormat="1" ht="18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s="17" customFormat="1" ht="18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s="17" customFormat="1" ht="18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s="17" customFormat="1" ht="18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s="17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</sheetData>
  <sheetProtection/>
  <mergeCells count="3">
    <mergeCell ref="B5:C5"/>
    <mergeCell ref="D5:E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2014-05-30T05:19:14Z</cp:lastPrinted>
  <dcterms:created xsi:type="dcterms:W3CDTF">1996-10-08T23:32:33Z</dcterms:created>
  <dcterms:modified xsi:type="dcterms:W3CDTF">2014-11-12T09:04:40Z</dcterms:modified>
  <cp:category/>
  <cp:version/>
  <cp:contentType/>
  <cp:contentStatus/>
</cp:coreProperties>
</file>